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85" windowHeight="12540" activeTab="3"/>
  </bookViews>
  <sheets>
    <sheet name="推免（6人）" sheetId="1" r:id="rId1"/>
    <sheet name="微生物学（8人）" sheetId="2" r:id="rId2"/>
    <sheet name="食品加工与安全（105人）" sheetId="3" r:id="rId3"/>
    <sheet name="食品工程（90人）" sheetId="4" r:id="rId4"/>
    <sheet name="食品科学与工程（58人）" sheetId="5" r:id="rId5"/>
  </sheets>
  <definedNames>
    <definedName name="_xlnm._FilterDatabase" localSheetId="0" hidden="1">'推免（6人）'!$A$1:$AE$7</definedName>
    <definedName name="_xlnm._FilterDatabase" localSheetId="3" hidden="1">'食品工程（90人）'!$Y$1:$Y$91</definedName>
    <definedName name="_xlnm._FilterDatabase" localSheetId="2" hidden="1">'食品加工与安全（105人）'!$A$1:$AE$106</definedName>
    <definedName name="_xlnm._FilterDatabase" localSheetId="4" hidden="1">'食品科学与工程（58人）'!$A$1:$AE$59</definedName>
    <definedName name="_xlnm._FilterDatabase" localSheetId="1" hidden="1">'微生物学（8人）'!$A$1:$Y$9</definedName>
  </definedNames>
  <calcPr calcId="144525"/>
</workbook>
</file>

<file path=xl/sharedStrings.xml><?xml version="1.0" encoding="utf-8"?>
<sst xmlns="http://schemas.openxmlformats.org/spreadsheetml/2006/main" count="3232" uniqueCount="489">
  <si>
    <r>
      <rPr>
        <b/>
        <sz val="11"/>
        <rFont val="宋体"/>
        <charset val="134"/>
      </rPr>
      <t>学院</t>
    </r>
  </si>
  <si>
    <r>
      <rPr>
        <b/>
        <sz val="11"/>
        <rFont val="宋体"/>
        <charset val="134"/>
      </rPr>
      <t>班级</t>
    </r>
  </si>
  <si>
    <r>
      <rPr>
        <b/>
        <sz val="11"/>
        <rFont val="宋体"/>
        <charset val="134"/>
      </rPr>
      <t>学号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</si>
  <si>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</si>
  <si>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性别</t>
    </r>
  </si>
  <si>
    <r>
      <rPr>
        <b/>
        <sz val="11"/>
        <rFont val="宋体"/>
        <charset val="134"/>
      </rPr>
      <t>专业</t>
    </r>
  </si>
  <si>
    <r>
      <rPr>
        <b/>
        <sz val="11"/>
        <rFont val="宋体"/>
        <charset val="134"/>
      </rPr>
      <t>是否调剂</t>
    </r>
  </si>
  <si>
    <r>
      <rPr>
        <b/>
        <sz val="11"/>
        <rFont val="宋体"/>
        <charset val="134"/>
      </rPr>
      <t>入学类型（推免或全国统考）</t>
    </r>
  </si>
  <si>
    <r>
      <rPr>
        <b/>
        <sz val="11"/>
        <rFont val="宋体"/>
        <charset val="134"/>
      </rPr>
      <t>入学
考试
初试
分数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</si>
  <si>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复试分数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</si>
  <si>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入学总成绩（按文件标准算）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</si>
  <si>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入学总成绩（初审）</t>
    </r>
  </si>
  <si>
    <r>
      <rPr>
        <b/>
        <sz val="11"/>
        <rFont val="宋体"/>
        <charset val="134"/>
      </rPr>
      <t>入学总成绩（复审）</t>
    </r>
  </si>
  <si>
    <r>
      <rPr>
        <b/>
        <sz val="11"/>
        <rFont val="宋体"/>
        <charset val="134"/>
      </rPr>
      <t>发表论文情况（论文后面请写上加多少分）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</si>
  <si>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发表论文情况（初审）</t>
    </r>
  </si>
  <si>
    <r>
      <rPr>
        <b/>
        <sz val="11"/>
        <rFont val="宋体"/>
        <charset val="134"/>
      </rPr>
      <t>发表论文情况（复审）</t>
    </r>
  </si>
  <si>
    <r>
      <rPr>
        <b/>
        <sz val="11"/>
        <rFont val="宋体"/>
        <charset val="134"/>
      </rPr>
      <t>省级以上学术竞赛获奖情况（后面请写上加多少分）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</si>
  <si>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省级以上学术竞赛获奖情况（初审）</t>
    </r>
  </si>
  <si>
    <r>
      <rPr>
        <b/>
        <sz val="11"/>
        <rFont val="宋体"/>
        <charset val="134"/>
      </rPr>
      <t>省级以上学术竞赛获奖情况（复审）</t>
    </r>
  </si>
  <si>
    <r>
      <rPr>
        <b/>
        <sz val="11"/>
        <rFont val="宋体"/>
        <charset val="134"/>
      </rPr>
      <t>发明专利（后面请写上加多少分）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</si>
  <si>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发明专利（初审）</t>
    </r>
  </si>
  <si>
    <r>
      <rPr>
        <b/>
        <sz val="11"/>
        <rFont val="宋体"/>
        <charset val="134"/>
      </rPr>
      <t>发明专利（复审）</t>
    </r>
  </si>
  <si>
    <r>
      <rPr>
        <b/>
        <sz val="11"/>
        <rFont val="宋体"/>
        <charset val="134"/>
      </rPr>
      <t>最终总成绩（所有该加的分加上之后的成绩）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</si>
  <si>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最终总成绩（初审）</t>
    </r>
  </si>
  <si>
    <r>
      <rPr>
        <b/>
        <sz val="11"/>
        <rFont val="宋体"/>
        <charset val="134"/>
      </rPr>
      <t>最终总成绩（复审）</t>
    </r>
  </si>
  <si>
    <r>
      <rPr>
        <b/>
        <sz val="11"/>
        <rFont val="宋体"/>
        <charset val="134"/>
      </rPr>
      <t>备注（其他情况）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</si>
  <si>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备注（初审）</t>
    </r>
  </si>
  <si>
    <r>
      <rPr>
        <b/>
        <sz val="11"/>
        <rFont val="宋体"/>
        <charset val="134"/>
      </rPr>
      <t>备注（复审）</t>
    </r>
  </si>
  <si>
    <r>
      <rPr>
        <b/>
        <sz val="11"/>
        <rFont val="宋体"/>
        <charset val="134"/>
      </rPr>
      <t>导师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</si>
  <si>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初审审核人</t>
    </r>
  </si>
  <si>
    <r>
      <rPr>
        <b/>
        <sz val="11"/>
        <rFont val="宋体"/>
        <charset val="134"/>
      </rPr>
      <t>复审审核人</t>
    </r>
  </si>
  <si>
    <r>
      <rPr>
        <b/>
        <sz val="11"/>
        <rFont val="宋体"/>
        <charset val="134"/>
      </rPr>
      <t>评奖等级</t>
    </r>
  </si>
  <si>
    <r>
      <rPr>
        <sz val="11"/>
        <rFont val="宋体"/>
        <charset val="134"/>
      </rPr>
      <t>食品学院</t>
    </r>
  </si>
  <si>
    <r>
      <rPr>
        <sz val="11"/>
        <rFont val="Times New Roman"/>
        <charset val="134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</si>
  <si>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杨泽豪</t>
    </r>
  </si>
  <si>
    <r>
      <rPr>
        <sz val="11"/>
        <rFont val="宋体"/>
        <charset val="134"/>
      </rPr>
      <t>男</t>
    </r>
  </si>
  <si>
    <r>
      <rPr>
        <sz val="11"/>
        <rFont val="宋体"/>
        <charset val="134"/>
      </rPr>
      <t>食品科学与工程</t>
    </r>
  </si>
  <si>
    <r>
      <rPr>
        <sz val="11"/>
        <rFont val="宋体"/>
        <charset val="134"/>
      </rPr>
      <t>否</t>
    </r>
  </si>
  <si>
    <r>
      <rPr>
        <sz val="11"/>
        <rFont val="宋体"/>
        <charset val="134"/>
      </rPr>
      <t>推免</t>
    </r>
  </si>
  <si>
    <r>
      <rPr>
        <sz val="11"/>
        <rFont val="宋体"/>
        <charset val="134"/>
      </rPr>
      <t>李向梅</t>
    </r>
  </si>
  <si>
    <r>
      <rPr>
        <sz val="11"/>
        <rFont val="宋体"/>
        <charset val="134"/>
      </rPr>
      <t>谢江会、陈小辰</t>
    </r>
  </si>
  <si>
    <r>
      <rPr>
        <sz val="11"/>
        <rFont val="宋体"/>
        <charset val="134"/>
      </rPr>
      <t>林均蕙、邱威鹏</t>
    </r>
  </si>
  <si>
    <r>
      <rPr>
        <sz val="11"/>
        <color theme="1"/>
        <rFont val="宋体"/>
        <charset val="134"/>
      </rPr>
      <t>一等奖</t>
    </r>
  </si>
  <si>
    <r>
      <rPr>
        <sz val="11"/>
        <rFont val="Times New Roman"/>
        <charset val="134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</si>
  <si>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郭荣香</t>
    </r>
  </si>
  <si>
    <r>
      <rPr>
        <sz val="11"/>
        <rFont val="宋体"/>
        <charset val="134"/>
      </rPr>
      <t>女</t>
    </r>
  </si>
  <si>
    <r>
      <rPr>
        <sz val="11"/>
        <rFont val="宋体"/>
        <charset val="134"/>
      </rPr>
      <t>杜冰</t>
    </r>
  </si>
  <si>
    <r>
      <rPr>
        <sz val="11"/>
        <rFont val="宋体"/>
        <charset val="134"/>
      </rPr>
      <t>严如玉、易熠</t>
    </r>
  </si>
  <si>
    <r>
      <rPr>
        <sz val="11"/>
        <rFont val="宋体"/>
        <charset val="134"/>
      </rPr>
      <t>黄文权、宋雨晴</t>
    </r>
  </si>
  <si>
    <r>
      <rPr>
        <sz val="11"/>
        <rFont val="宋体"/>
        <charset val="134"/>
      </rPr>
      <t>利树婵</t>
    </r>
  </si>
  <si>
    <r>
      <rPr>
        <sz val="11"/>
        <rFont val="宋体"/>
        <charset val="134"/>
      </rPr>
      <t>林倩敏</t>
    </r>
  </si>
  <si>
    <r>
      <rPr>
        <sz val="11"/>
        <rFont val="宋体"/>
        <charset val="134"/>
      </rPr>
      <t>黄日明</t>
    </r>
  </si>
  <si>
    <r>
      <rPr>
        <sz val="11"/>
        <rFont val="Times New Roman"/>
        <charset val="134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</si>
  <si>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翁哲希</t>
    </r>
  </si>
  <si>
    <r>
      <rPr>
        <sz val="11"/>
        <rFont val="宋体"/>
        <charset val="134"/>
      </rPr>
      <t>曹庸</t>
    </r>
  </si>
  <si>
    <r>
      <rPr>
        <sz val="11"/>
        <rFont val="宋体"/>
        <charset val="134"/>
      </rPr>
      <t>易熠、严如玉</t>
    </r>
  </si>
  <si>
    <r>
      <rPr>
        <sz val="11"/>
        <rFont val="宋体"/>
        <charset val="134"/>
      </rPr>
      <t>吴春艳</t>
    </r>
  </si>
  <si>
    <r>
      <rPr>
        <sz val="11"/>
        <rFont val="宋体"/>
        <charset val="134"/>
      </rPr>
      <t>陈运娇</t>
    </r>
  </si>
  <si>
    <r>
      <rPr>
        <sz val="11"/>
        <rFont val="Times New Roman"/>
        <charset val="134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</si>
  <si>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莫焕萍</t>
    </r>
  </si>
  <si>
    <r>
      <rPr>
        <sz val="11"/>
        <rFont val="宋体"/>
        <charset val="134"/>
      </rPr>
      <t>微生物学</t>
    </r>
  </si>
  <si>
    <r>
      <rPr>
        <sz val="11"/>
        <rFont val="宋体"/>
        <charset val="134"/>
      </rPr>
      <t>全国统考</t>
    </r>
  </si>
  <si>
    <r>
      <rPr>
        <sz val="11"/>
        <rFont val="Times New Roman"/>
        <charset val="134"/>
      </rPr>
      <t>2</t>
    </r>
    <r>
      <rPr>
        <sz val="11"/>
        <rFont val="宋体"/>
        <charset val="134"/>
      </rPr>
      <t>区</t>
    </r>
    <r>
      <rPr>
        <sz val="11"/>
        <rFont val="Times New Roman"/>
        <charset val="134"/>
      </rPr>
      <t>sci</t>
    </r>
    <r>
      <rPr>
        <sz val="11"/>
        <rFont val="宋体"/>
        <charset val="134"/>
      </rPr>
      <t>一篇</t>
    </r>
    <r>
      <rPr>
        <sz val="11"/>
        <rFont val="Times New Roman"/>
        <charset val="134"/>
      </rPr>
      <t>24</t>
    </r>
    <r>
      <rPr>
        <sz val="11"/>
        <rFont val="宋体"/>
        <charset val="134"/>
      </rPr>
      <t>分</t>
    </r>
  </si>
  <si>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年省攀登计划立项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</t>
    </r>
  </si>
  <si>
    <r>
      <rPr>
        <sz val="11"/>
        <rFont val="Times New Roman"/>
        <charset val="134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</si>
  <si>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曾家鹏</t>
    </r>
  </si>
  <si>
    <r>
      <rPr>
        <sz val="11"/>
        <rFont val="宋体"/>
        <charset val="134"/>
      </rPr>
      <t>广东轻工职业技术学院学报</t>
    </r>
    <r>
      <rPr>
        <sz val="11"/>
        <rFont val="Times New Roman"/>
        <charset val="134"/>
      </rPr>
      <t xml:space="preserve"> +3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</si>
  <si>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全国合成生物学竞赛银奖（国家级比赛、学会章，按省部级计）负责人</t>
    </r>
    <r>
      <rPr>
        <sz val="11"/>
        <rFont val="Times New Roman"/>
        <charset val="134"/>
      </rPr>
      <t xml:space="preserve"> +3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</si>
  <si>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宋雨晴</t>
    </r>
  </si>
  <si>
    <r>
      <rPr>
        <sz val="11"/>
        <rFont val="宋体"/>
        <charset val="134"/>
      </rPr>
      <t>云南省优秀毕业生</t>
    </r>
    <r>
      <rPr>
        <sz val="11"/>
        <rFont val="Times New Roman"/>
        <charset val="134"/>
      </rPr>
      <t>+2</t>
    </r>
  </si>
  <si>
    <t>二等奖</t>
  </si>
  <si>
    <r>
      <rPr>
        <sz val="11"/>
        <rFont val="宋体"/>
        <charset val="134"/>
      </rPr>
      <t>李丹妮</t>
    </r>
  </si>
  <si>
    <r>
      <rPr>
        <sz val="11"/>
        <rFont val="Times New Roman"/>
        <charset val="134"/>
      </rPr>
      <t>“</t>
    </r>
    <r>
      <rPr>
        <sz val="11"/>
        <rFont val="宋体"/>
        <charset val="134"/>
      </rPr>
      <t>华为杯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 xml:space="preserve">第六届水产食品加工与创意大赛
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负责人加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</si>
  <si>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非省级比赛不加分</t>
    </r>
  </si>
  <si>
    <r>
      <rPr>
        <sz val="11"/>
        <rFont val="宋体"/>
        <charset val="134"/>
      </rPr>
      <t>吴芳</t>
    </r>
  </si>
  <si>
    <t>三等奖</t>
  </si>
  <si>
    <r>
      <rPr>
        <sz val="11"/>
        <rFont val="宋体"/>
        <charset val="134"/>
      </rPr>
      <t>徐蔓媛</t>
    </r>
  </si>
  <si>
    <r>
      <rPr>
        <sz val="11"/>
        <rFont val="Times New Roman"/>
        <charset val="134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</si>
  <si>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张圣贤</t>
    </r>
  </si>
  <si>
    <r>
      <rPr>
        <sz val="11"/>
        <rFont val="宋体"/>
        <charset val="134"/>
      </rPr>
      <t>罗富耀</t>
    </r>
  </si>
  <si>
    <r>
      <rPr>
        <sz val="11"/>
        <rFont val="宋体"/>
        <charset val="134"/>
      </rPr>
      <t>申旋旋</t>
    </r>
  </si>
  <si>
    <r>
      <rPr>
        <sz val="11"/>
        <rFont val="宋体"/>
        <charset val="134"/>
      </rPr>
      <t>食品加工与安全</t>
    </r>
  </si>
  <si>
    <r>
      <rPr>
        <sz val="11"/>
        <rFont val="宋体"/>
        <charset val="134"/>
      </rPr>
      <t>《自追踪太阳能发电设备设计》</t>
    </r>
    <r>
      <rPr>
        <sz val="11"/>
        <rFont val="Times New Roman"/>
        <charset val="134"/>
      </rPr>
      <t>3</t>
    </r>
  </si>
  <si>
    <r>
      <rPr>
        <sz val="11"/>
        <rFont val="宋体"/>
        <charset val="134"/>
      </rPr>
      <t>国家奖学金：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；省三好学生：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；省优秀共青团员：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；省优秀志愿者：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；省优秀毕业生：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；全国应用型人才大赛：</t>
    </r>
    <r>
      <rPr>
        <sz val="11"/>
        <rFont val="Times New Roman"/>
        <charset val="134"/>
      </rPr>
      <t>3</t>
    </r>
  </si>
  <si>
    <r>
      <rPr>
        <sz val="11"/>
        <rFont val="宋体"/>
        <charset val="134"/>
      </rPr>
      <t>郑婷婷、尹辉</t>
    </r>
  </si>
  <si>
    <r>
      <rPr>
        <sz val="11"/>
        <rFont val="宋体"/>
        <charset val="134"/>
      </rPr>
      <t>潘紫英、邓佳伟</t>
    </r>
  </si>
  <si>
    <r>
      <rPr>
        <sz val="11"/>
        <rFont val="Times New Roman"/>
        <charset val="134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</si>
  <si>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周文艺</t>
    </r>
  </si>
  <si>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年食品发酵与工业网络首发北大核心论文一篇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分</t>
    </r>
  </si>
  <si>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年食品发酵与工业网络首发北大核心论文一篇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</si>
  <si>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刘旭炜</t>
    </r>
  </si>
  <si>
    <r>
      <rPr>
        <sz val="11"/>
        <rFont val="宋体"/>
        <charset val="134"/>
      </rPr>
      <t>黎梓杭、史文丽</t>
    </r>
  </si>
  <si>
    <r>
      <rPr>
        <sz val="11"/>
        <rFont val="宋体"/>
        <charset val="134"/>
      </rPr>
      <t>张奕懿、聂琛环</t>
    </r>
  </si>
  <si>
    <r>
      <rPr>
        <sz val="11"/>
        <rFont val="宋体"/>
        <charset val="134"/>
      </rPr>
      <t>陈凤燕</t>
    </r>
  </si>
  <si>
    <r>
      <rPr>
        <sz val="11"/>
        <rFont val="宋体"/>
        <charset val="134"/>
      </rPr>
      <t>北大核心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篇，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分。</t>
    </r>
  </si>
  <si>
    <r>
      <rPr>
        <sz val="11"/>
        <rFont val="宋体"/>
        <charset val="134"/>
      </rPr>
      <t>第五届全国大学生生命科学创新创业大赛三等奖，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分；</t>
    </r>
    <r>
      <rPr>
        <sz val="11"/>
        <rFont val="Times New Roman"/>
        <charset val="134"/>
      </rPr>
      <t>2020</t>
    </r>
    <r>
      <rPr>
        <sz val="11"/>
        <rFont val="宋体"/>
        <charset val="134"/>
      </rPr>
      <t>广东省大学生生物化学实验技能大赛三等奖，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</si>
  <si>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无</t>
    </r>
  </si>
  <si>
    <r>
      <rPr>
        <sz val="11"/>
        <rFont val="宋体"/>
        <charset val="134"/>
      </rPr>
      <t>北大核心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篇（食品安全质量检测学报），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分。
第五届全国大学生生命科学创新创业大赛三等奖，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分；</t>
    </r>
    <r>
      <rPr>
        <sz val="11"/>
        <rFont val="Times New Roman"/>
        <charset val="134"/>
      </rPr>
      <t>2020</t>
    </r>
    <r>
      <rPr>
        <sz val="11"/>
        <rFont val="宋体"/>
        <charset val="134"/>
      </rPr>
      <t>广东省大学生生物化学实验技能大赛三等奖，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</si>
  <si>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罗林</t>
    </r>
  </si>
  <si>
    <r>
      <rPr>
        <sz val="11"/>
        <rFont val="宋体"/>
        <charset val="134"/>
      </rPr>
      <t>陈小辰、谢江会</t>
    </r>
  </si>
  <si>
    <r>
      <rPr>
        <sz val="11"/>
        <rFont val="宋体"/>
        <charset val="134"/>
      </rPr>
      <t>徐玉洁</t>
    </r>
  </si>
  <si>
    <r>
      <rPr>
        <sz val="11"/>
        <rFont val="宋体"/>
        <charset val="134"/>
      </rPr>
      <t>第十一届山东省大学生科技节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食品加工与安全创新设计大赛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宇王杯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创意食品加工大赛，本科组一等奖</t>
    </r>
    <r>
      <rPr>
        <sz val="11"/>
        <rFont val="Times New Roman"/>
        <charset val="134"/>
      </rPr>
      <t xml:space="preserve"> 2</t>
    </r>
    <r>
      <rPr>
        <sz val="11"/>
        <rFont val="宋体"/>
        <charset val="134"/>
      </rPr>
      <t>；第十二届山东省大学生科技节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食品加工与安全创新设计大赛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食品科普短视频创作与传播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，本科组三等奖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。</t>
    </r>
  </si>
  <si>
    <r>
      <rPr>
        <sz val="11"/>
        <rFont val="宋体"/>
        <charset val="134"/>
      </rPr>
      <t>岳淑丽</t>
    </r>
  </si>
  <si>
    <r>
      <rPr>
        <sz val="11"/>
        <rFont val="宋体"/>
        <charset val="134"/>
      </rPr>
      <t>陈懿娴</t>
    </r>
  </si>
  <si>
    <r>
      <rPr>
        <sz val="11"/>
        <rFont val="宋体"/>
        <charset val="134"/>
      </rPr>
      <t>胡卓炎</t>
    </r>
  </si>
  <si>
    <r>
      <rPr>
        <sz val="11"/>
        <rFont val="宋体"/>
        <charset val="134"/>
      </rPr>
      <t>谢莹莹</t>
    </r>
  </si>
  <si>
    <r>
      <rPr>
        <sz val="11"/>
        <rFont val="Times New Roman"/>
        <charset val="134"/>
      </rPr>
      <t>3.5</t>
    </r>
    <r>
      <rPr>
        <sz val="11"/>
        <rFont val="宋体"/>
        <charset val="134"/>
      </rPr>
      <t>，第十二届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挑战杯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广东省银奖；第十二届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挑战杯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国赛银奖</t>
    </r>
  </si>
  <si>
    <r>
      <rPr>
        <sz val="11"/>
        <rFont val="Times New Roman"/>
        <charset val="134"/>
      </rPr>
      <t>2</t>
    </r>
    <r>
      <rPr>
        <sz val="11"/>
        <rFont val="宋体"/>
        <charset val="134"/>
      </rPr>
      <t>（同一项目按最高获奖情况加分）</t>
    </r>
  </si>
  <si>
    <r>
      <rPr>
        <sz val="11"/>
        <rFont val="宋体"/>
        <charset val="134"/>
      </rPr>
      <t>李雪玲</t>
    </r>
  </si>
  <si>
    <r>
      <rPr>
        <sz val="11"/>
        <rFont val="宋体"/>
        <charset val="134"/>
      </rPr>
      <t>张余威</t>
    </r>
  </si>
  <si>
    <r>
      <rPr>
        <sz val="11"/>
        <rFont val="宋体"/>
        <charset val="134"/>
      </rPr>
      <t>无误</t>
    </r>
  </si>
  <si>
    <r>
      <rPr>
        <sz val="11"/>
        <rFont val="宋体"/>
        <charset val="134"/>
      </rPr>
      <t>黎攀</t>
    </r>
  </si>
  <si>
    <r>
      <rPr>
        <sz val="11"/>
        <rFont val="宋体"/>
        <charset val="134"/>
      </rPr>
      <t>汤磊</t>
    </r>
  </si>
  <si>
    <r>
      <rPr>
        <sz val="11"/>
        <rFont val="宋体"/>
        <charset val="134"/>
      </rPr>
      <t>赵力超</t>
    </r>
  </si>
  <si>
    <r>
      <rPr>
        <sz val="11"/>
        <rFont val="宋体"/>
        <charset val="134"/>
      </rPr>
      <t>周聪煜</t>
    </r>
  </si>
  <si>
    <r>
      <rPr>
        <sz val="11"/>
        <rFont val="宋体"/>
        <charset val="134"/>
      </rPr>
      <t>王涓</t>
    </r>
  </si>
  <si>
    <r>
      <rPr>
        <sz val="11"/>
        <rFont val="宋体"/>
        <charset val="134"/>
      </rPr>
      <t>叶国良</t>
    </r>
  </si>
  <si>
    <r>
      <rPr>
        <sz val="11"/>
        <rFont val="宋体"/>
        <charset val="134"/>
      </rPr>
      <t>钟青萍</t>
    </r>
  </si>
  <si>
    <r>
      <rPr>
        <sz val="11"/>
        <rFont val="宋体"/>
        <charset val="134"/>
      </rPr>
      <t>魏玮筠</t>
    </r>
  </si>
  <si>
    <r>
      <rPr>
        <sz val="11"/>
        <rFont val="宋体"/>
        <charset val="134"/>
      </rPr>
      <t>沈兴</t>
    </r>
  </si>
  <si>
    <r>
      <rPr>
        <sz val="11"/>
        <rFont val="Times New Roman"/>
        <charset val="134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</si>
  <si>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王钿钿</t>
    </r>
  </si>
  <si>
    <r>
      <rPr>
        <sz val="11"/>
        <rFont val="宋体"/>
        <charset val="134"/>
      </rPr>
      <t>刘晓娟</t>
    </r>
  </si>
  <si>
    <r>
      <rPr>
        <sz val="11"/>
        <rFont val="宋体"/>
        <charset val="134"/>
      </rPr>
      <t>聂琛环、罗哲</t>
    </r>
  </si>
  <si>
    <r>
      <rPr>
        <sz val="11"/>
        <rFont val="宋体"/>
        <charset val="134"/>
      </rPr>
      <t>史文丽，黎梓杭</t>
    </r>
  </si>
  <si>
    <r>
      <rPr>
        <sz val="11"/>
        <rFont val="宋体"/>
        <charset val="134"/>
      </rPr>
      <t>郑锦銮</t>
    </r>
  </si>
  <si>
    <r>
      <rPr>
        <sz val="11"/>
        <rFont val="宋体"/>
        <charset val="134"/>
      </rPr>
      <t>沈家海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</si>
  <si>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河南省大创三等奖（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）分，</t>
    </r>
    <r>
      <rPr>
        <sz val="11"/>
        <rFont val="Times New Roman"/>
        <charset val="134"/>
      </rPr>
      <t>2.</t>
    </r>
    <r>
      <rPr>
        <sz val="11"/>
        <rFont val="宋体"/>
        <charset val="134"/>
      </rPr>
      <t>河南省挑战杯铜奖（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）分</t>
    </r>
    <r>
      <rPr>
        <sz val="11"/>
        <rFont val="Times New Roman"/>
        <charset val="134"/>
      </rPr>
      <t xml:space="preserve">   3</t>
    </r>
  </si>
  <si>
    <r>
      <rPr>
        <sz val="11"/>
        <rFont val="宋体"/>
        <charset val="134"/>
      </rPr>
      <t>吴绍宗</t>
    </r>
  </si>
  <si>
    <r>
      <rPr>
        <sz val="11"/>
        <rFont val="宋体"/>
        <charset val="134"/>
      </rPr>
      <t>陈婕怡</t>
    </r>
  </si>
  <si>
    <r>
      <rPr>
        <sz val="11"/>
        <rFont val="宋体"/>
        <charset val="134"/>
      </rPr>
      <t>王凯</t>
    </r>
  </si>
  <si>
    <r>
      <rPr>
        <sz val="11"/>
        <rFont val="宋体"/>
        <charset val="134"/>
      </rPr>
      <t>孙轶帆</t>
    </r>
  </si>
  <si>
    <r>
      <rPr>
        <sz val="11"/>
        <rFont val="宋体"/>
        <charset val="134"/>
      </rPr>
      <t>雷红涛</t>
    </r>
  </si>
  <si>
    <r>
      <rPr>
        <sz val="11"/>
        <rFont val="宋体"/>
        <charset val="134"/>
      </rPr>
      <t>孙媛媛</t>
    </r>
  </si>
  <si>
    <r>
      <rPr>
        <sz val="11"/>
        <rFont val="宋体"/>
        <charset val="134"/>
      </rPr>
      <t>司徒文贝</t>
    </r>
  </si>
  <si>
    <r>
      <rPr>
        <sz val="11"/>
        <rFont val="宋体"/>
        <charset val="134"/>
      </rPr>
      <t>廖静如</t>
    </r>
  </si>
  <si>
    <r>
      <rPr>
        <sz val="11"/>
        <rFont val="宋体"/>
        <charset val="134"/>
      </rPr>
      <t>国家奖学金</t>
    </r>
  </si>
  <si>
    <r>
      <rPr>
        <sz val="11"/>
        <rFont val="宋体"/>
        <charset val="134"/>
      </rPr>
      <t>汪丽笑</t>
    </r>
  </si>
  <si>
    <r>
      <rPr>
        <sz val="11"/>
        <rFont val="宋体"/>
        <charset val="134"/>
      </rPr>
      <t>第七届湖北省普通高校大学生化学实验技能竞赛，非专业组三等奖，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</si>
  <si>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朱斌</t>
    </r>
  </si>
  <si>
    <r>
      <rPr>
        <sz val="11"/>
        <rFont val="宋体"/>
        <charset val="134"/>
      </rPr>
      <t>杨美艳</t>
    </r>
  </si>
  <si>
    <r>
      <rPr>
        <sz val="11"/>
        <rFont val="宋体"/>
        <charset val="134"/>
      </rPr>
      <t>杨晓华</t>
    </r>
  </si>
  <si>
    <r>
      <rPr>
        <sz val="11"/>
        <rFont val="宋体"/>
        <charset val="134"/>
      </rPr>
      <t>第八届
湖北省大学生生物实验技能竞赛三等奖，负责人加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</si>
  <si>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第八届湖北省大学生生物实验技能竞赛三等奖，负责人加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</si>
  <si>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廖振林</t>
    </r>
  </si>
  <si>
    <r>
      <rPr>
        <sz val="11"/>
        <rFont val="宋体"/>
        <charset val="134"/>
      </rPr>
      <t>叶倩仪</t>
    </r>
  </si>
  <si>
    <r>
      <rPr>
        <sz val="11"/>
        <rFont val="宋体"/>
        <charset val="134"/>
      </rPr>
      <t>肖杰</t>
    </r>
  </si>
  <si>
    <r>
      <rPr>
        <sz val="11"/>
        <rFont val="宋体"/>
        <charset val="134"/>
      </rPr>
      <t>黄艳平</t>
    </r>
  </si>
  <si>
    <r>
      <rPr>
        <sz val="11"/>
        <rFont val="宋体"/>
        <charset val="134"/>
      </rPr>
      <t>第七届中国国际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互联网</t>
    </r>
    <r>
      <rPr>
        <sz val="11"/>
        <rFont val="Times New Roman"/>
        <charset val="134"/>
      </rPr>
      <t>+”</t>
    </r>
    <r>
      <rPr>
        <sz val="11"/>
        <rFont val="宋体"/>
        <charset val="134"/>
      </rPr>
      <t>广东省金奖（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分）；第七届国际萌番姬杯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精英创业团队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（全国排名第三）（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</si>
  <si>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许斯敏</t>
    </r>
  </si>
  <si>
    <r>
      <rPr>
        <sz val="11"/>
        <rFont val="宋体"/>
        <charset val="134"/>
      </rPr>
      <t>徐小艳</t>
    </r>
  </si>
  <si>
    <r>
      <rPr>
        <sz val="11"/>
        <rFont val="宋体"/>
        <charset val="134"/>
      </rPr>
      <t>李云龙</t>
    </r>
  </si>
  <si>
    <r>
      <rPr>
        <sz val="11"/>
        <rFont val="宋体"/>
        <charset val="134"/>
      </rPr>
      <t>李林峰</t>
    </r>
  </si>
  <si>
    <r>
      <rPr>
        <sz val="11"/>
        <rFont val="宋体"/>
        <charset val="134"/>
      </rPr>
      <t>冯漪琪</t>
    </r>
  </si>
  <si>
    <r>
      <rPr>
        <sz val="11"/>
        <rFont val="宋体"/>
        <charset val="134"/>
      </rPr>
      <t>沈玉栋</t>
    </r>
  </si>
  <si>
    <r>
      <rPr>
        <sz val="11"/>
        <rFont val="宋体"/>
        <charset val="134"/>
      </rPr>
      <t>邱威鹏</t>
    </r>
  </si>
  <si>
    <r>
      <rPr>
        <sz val="11"/>
        <rFont val="宋体"/>
        <charset val="134"/>
      </rPr>
      <t>温棚</t>
    </r>
  </si>
  <si>
    <r>
      <rPr>
        <sz val="11"/>
        <rFont val="宋体"/>
        <charset val="134"/>
      </rPr>
      <t>余津铭</t>
    </r>
  </si>
  <si>
    <r>
      <rPr>
        <sz val="11"/>
        <rFont val="宋体"/>
        <charset val="134"/>
      </rPr>
      <t>赵雷</t>
    </r>
  </si>
  <si>
    <r>
      <rPr>
        <sz val="11"/>
        <rFont val="宋体"/>
        <charset val="134"/>
      </rPr>
      <t>李心怡</t>
    </r>
  </si>
  <si>
    <r>
      <rPr>
        <sz val="11"/>
        <rFont val="宋体"/>
        <charset val="134"/>
      </rPr>
      <t>段杉</t>
    </r>
  </si>
  <si>
    <r>
      <rPr>
        <sz val="11"/>
        <rFont val="宋体"/>
        <charset val="134"/>
      </rPr>
      <t>朱佳慧</t>
    </r>
  </si>
  <si>
    <r>
      <rPr>
        <sz val="11"/>
        <rFont val="宋体"/>
        <charset val="134"/>
      </rPr>
      <t>郑倩望</t>
    </r>
  </si>
  <si>
    <r>
      <rPr>
        <sz val="11"/>
        <rFont val="宋体"/>
        <charset val="134"/>
      </rPr>
      <t>魏冉</t>
    </r>
  </si>
  <si>
    <r>
      <rPr>
        <sz val="11"/>
        <rFont val="宋体"/>
        <charset val="134"/>
      </rPr>
      <t>田兴国</t>
    </r>
  </si>
  <si>
    <r>
      <rPr>
        <sz val="11"/>
        <rFont val="宋体"/>
        <charset val="134"/>
      </rPr>
      <t>杨嘉欣</t>
    </r>
  </si>
  <si>
    <r>
      <rPr>
        <sz val="11"/>
        <rFont val="宋体"/>
        <charset val="134"/>
      </rPr>
      <t>蒋卓</t>
    </r>
  </si>
  <si>
    <r>
      <rPr>
        <sz val="11"/>
        <rFont val="宋体"/>
        <charset val="134"/>
      </rPr>
      <t>刘正才</t>
    </r>
  </si>
  <si>
    <r>
      <rPr>
        <sz val="11"/>
        <rFont val="宋体"/>
        <charset val="134"/>
      </rPr>
      <t>叶志伟</t>
    </r>
  </si>
  <si>
    <r>
      <rPr>
        <sz val="11"/>
        <rFont val="宋体"/>
        <charset val="134"/>
      </rPr>
      <t>刘亚男</t>
    </r>
  </si>
  <si>
    <r>
      <rPr>
        <sz val="11"/>
        <rFont val="宋体"/>
        <charset val="134"/>
      </rPr>
      <t>吴雪辉</t>
    </r>
  </si>
  <si>
    <r>
      <rPr>
        <sz val="11"/>
        <rFont val="宋体"/>
        <charset val="134"/>
      </rPr>
      <t>蒋玉珍</t>
    </r>
  </si>
  <si>
    <r>
      <rPr>
        <sz val="11"/>
        <rFont val="宋体"/>
        <charset val="134"/>
      </rPr>
      <t>张笑莹</t>
    </r>
  </si>
  <si>
    <r>
      <rPr>
        <sz val="11"/>
        <rFont val="宋体"/>
        <charset val="134"/>
      </rPr>
      <t>第五届全国大学生生命科学创新创业大赛三等奖</t>
    </r>
    <r>
      <rPr>
        <sz val="11"/>
        <rFont val="Times New Roman"/>
        <charset val="134"/>
      </rPr>
      <t>(1.5</t>
    </r>
    <r>
      <rPr>
        <sz val="11"/>
        <rFont val="宋体"/>
        <charset val="134"/>
      </rPr>
      <t>分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</si>
  <si>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苗建银</t>
    </r>
  </si>
  <si>
    <r>
      <rPr>
        <sz val="11"/>
        <rFont val="宋体"/>
        <charset val="134"/>
      </rPr>
      <t>康与鑫</t>
    </r>
  </si>
  <si>
    <r>
      <rPr>
        <sz val="11"/>
        <rFont val="宋体"/>
        <charset val="134"/>
      </rPr>
      <t>田怡</t>
    </r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</si>
  <si>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、省级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挑战杯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二等奖；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、全国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互联网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创新创业大赛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负责人省级铜奖；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、省级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食品营养产业青年人才产学研创新设计大赛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三等奖。</t>
    </r>
  </si>
  <si>
    <r>
      <rPr>
        <sz val="11"/>
        <rFont val="宋体"/>
        <charset val="134"/>
      </rPr>
      <t>省级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食品营养产业青年人才产学研创新设计大赛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三等奖，公章为学会，降一级不加分</t>
    </r>
  </si>
  <si>
    <r>
      <rPr>
        <sz val="11"/>
        <rFont val="宋体"/>
        <charset val="134"/>
      </rPr>
      <t>省级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食品营养产业青年人才产学研创新设计大赛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三等奖，公章为学会降一级，不加分，</t>
    </r>
    <r>
      <rPr>
        <sz val="11"/>
        <rFont val="Times New Roman"/>
        <charset val="134"/>
      </rPr>
      <t>3.5</t>
    </r>
  </si>
  <si>
    <r>
      <rPr>
        <sz val="11"/>
        <rFont val="宋体"/>
        <charset val="134"/>
      </rPr>
      <t>莫美华</t>
    </r>
  </si>
  <si>
    <r>
      <rPr>
        <sz val="11"/>
        <rFont val="宋体"/>
        <charset val="134"/>
      </rPr>
      <t>李倩欣</t>
    </r>
  </si>
  <si>
    <r>
      <rPr>
        <sz val="11"/>
        <rFont val="宋体"/>
        <charset val="134"/>
      </rPr>
      <t>周德伟</t>
    </r>
  </si>
  <si>
    <r>
      <rPr>
        <sz val="11"/>
        <rFont val="宋体"/>
        <charset val="134"/>
      </rPr>
      <t>梁锦云</t>
    </r>
  </si>
  <si>
    <r>
      <rPr>
        <sz val="11"/>
        <rFont val="宋体"/>
        <charset val="134"/>
      </rPr>
      <t>冯善茹</t>
    </r>
  </si>
  <si>
    <r>
      <rPr>
        <sz val="11"/>
        <rFont val="宋体"/>
        <charset val="134"/>
      </rPr>
      <t>徐振林</t>
    </r>
  </si>
  <si>
    <r>
      <rPr>
        <sz val="11"/>
        <rFont val="宋体"/>
        <charset val="134"/>
      </rPr>
      <t>李康妮</t>
    </r>
  </si>
  <si>
    <r>
      <rPr>
        <sz val="11"/>
        <rFont val="宋体"/>
        <charset val="134"/>
      </rPr>
      <t>全国大学生生命科学竞赛（</t>
    </r>
    <r>
      <rPr>
        <sz val="11"/>
        <rFont val="Times New Roman"/>
        <charset val="134"/>
      </rPr>
      <t>2021</t>
    </r>
    <r>
      <rPr>
        <sz val="11"/>
        <rFont val="宋体"/>
        <charset val="134"/>
      </rPr>
      <t>，创新创业类）获二等奖，负责人：</t>
    </r>
    <r>
      <rPr>
        <sz val="11"/>
        <rFont val="Times New Roman"/>
        <charset val="134"/>
      </rPr>
      <t>4</t>
    </r>
  </si>
  <si>
    <r>
      <rPr>
        <sz val="11"/>
        <rFont val="宋体"/>
        <charset val="134"/>
      </rPr>
      <t>黄苇</t>
    </r>
  </si>
  <si>
    <r>
      <rPr>
        <sz val="11"/>
        <rFont val="宋体"/>
        <charset val="134"/>
      </rPr>
      <t>曾龙英</t>
    </r>
  </si>
  <si>
    <r>
      <rPr>
        <sz val="11"/>
        <rFont val="宋体"/>
        <charset val="134"/>
      </rPr>
      <t>郭丽琼</t>
    </r>
  </si>
  <si>
    <r>
      <rPr>
        <sz val="11"/>
        <rFont val="宋体"/>
        <charset val="134"/>
      </rPr>
      <t>陈炜莉</t>
    </r>
  </si>
  <si>
    <r>
      <rPr>
        <sz val="11"/>
        <rFont val="宋体"/>
        <charset val="134"/>
      </rPr>
      <t>李婷</t>
    </r>
  </si>
  <si>
    <r>
      <rPr>
        <sz val="11"/>
        <rFont val="宋体"/>
        <charset val="134"/>
      </rPr>
      <t>王星艳</t>
    </r>
  </si>
  <si>
    <r>
      <rPr>
        <sz val="11"/>
        <rFont val="宋体"/>
        <charset val="134"/>
      </rPr>
      <t>吕慕雯</t>
    </r>
  </si>
  <si>
    <r>
      <rPr>
        <sz val="11"/>
        <rFont val="宋体"/>
        <charset val="134"/>
      </rPr>
      <t>罗皓琳</t>
    </r>
  </si>
  <si>
    <r>
      <rPr>
        <sz val="11"/>
        <rFont val="宋体"/>
        <charset val="134"/>
      </rPr>
      <t>一篇专利</t>
    </r>
  </si>
  <si>
    <r>
      <rPr>
        <sz val="11"/>
        <rFont val="宋体"/>
        <charset val="134"/>
      </rPr>
      <t>李美英</t>
    </r>
  </si>
  <si>
    <r>
      <rPr>
        <sz val="11"/>
        <rFont val="宋体"/>
        <charset val="134"/>
      </rPr>
      <t>陈玉杨</t>
    </r>
  </si>
  <si>
    <r>
      <rPr>
        <sz val="11"/>
        <rFont val="宋体"/>
        <charset val="134"/>
      </rPr>
      <t>蒋婷婷</t>
    </r>
  </si>
  <si>
    <r>
      <rPr>
        <sz val="11"/>
        <rFont val="宋体"/>
        <charset val="134"/>
      </rPr>
      <t>杨凯茵</t>
    </r>
  </si>
  <si>
    <r>
      <rPr>
        <sz val="11"/>
        <rFont val="宋体"/>
        <charset val="134"/>
      </rPr>
      <t>黄俊钧</t>
    </r>
  </si>
  <si>
    <r>
      <rPr>
        <sz val="11"/>
        <rFont val="宋体"/>
        <charset val="134"/>
      </rPr>
      <t>肖治理</t>
    </r>
  </si>
  <si>
    <r>
      <rPr>
        <sz val="11"/>
        <rFont val="宋体"/>
        <charset val="134"/>
      </rPr>
      <t>陈沛航</t>
    </r>
  </si>
  <si>
    <r>
      <rPr>
        <sz val="11"/>
        <rFont val="宋体"/>
        <charset val="134"/>
      </rPr>
      <t>黎梓杭</t>
    </r>
  </si>
  <si>
    <r>
      <rPr>
        <sz val="11"/>
        <rFont val="宋体"/>
        <charset val="134"/>
      </rPr>
      <t>郑华</t>
    </r>
  </si>
  <si>
    <r>
      <rPr>
        <sz val="11"/>
        <rFont val="宋体"/>
        <charset val="134"/>
      </rPr>
      <t>杨媛媛</t>
    </r>
  </si>
  <si>
    <r>
      <rPr>
        <sz val="11"/>
        <rFont val="宋体"/>
        <charset val="134"/>
      </rPr>
      <t>桂梦楠</t>
    </r>
  </si>
  <si>
    <r>
      <rPr>
        <sz val="11"/>
        <rFont val="宋体"/>
        <charset val="134"/>
      </rPr>
      <t>山东省省级优秀毕业生</t>
    </r>
    <r>
      <rPr>
        <sz val="11"/>
        <rFont val="Times New Roman"/>
        <charset val="134"/>
      </rPr>
      <t>+2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</si>
  <si>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高向阳</t>
    </r>
  </si>
  <si>
    <r>
      <rPr>
        <sz val="11"/>
        <rFont val="宋体"/>
        <charset val="134"/>
      </rPr>
      <t>黄颖茵</t>
    </r>
  </si>
  <si>
    <r>
      <rPr>
        <sz val="11"/>
        <rFont val="宋体"/>
        <charset val="134"/>
      </rPr>
      <t>王湘鹏</t>
    </r>
  </si>
  <si>
    <r>
      <rPr>
        <sz val="11"/>
        <rFont val="宋体"/>
        <charset val="134"/>
      </rPr>
      <t>宋明月</t>
    </r>
  </si>
  <si>
    <r>
      <rPr>
        <sz val="11"/>
        <rFont val="宋体"/>
        <charset val="134"/>
      </rPr>
      <t>林嘉文</t>
    </r>
  </si>
  <si>
    <r>
      <rPr>
        <sz val="11"/>
        <rFont val="宋体"/>
        <charset val="134"/>
      </rPr>
      <t>梁普霖</t>
    </r>
  </si>
  <si>
    <r>
      <rPr>
        <sz val="11"/>
        <rFont val="宋体"/>
        <charset val="134"/>
      </rPr>
      <t>刘佳燕</t>
    </r>
  </si>
  <si>
    <r>
      <rPr>
        <sz val="11"/>
        <rFont val="宋体"/>
        <charset val="134"/>
      </rPr>
      <t>林晓蓉</t>
    </r>
  </si>
  <si>
    <r>
      <rPr>
        <sz val="11"/>
        <rFont val="宋体"/>
        <charset val="134"/>
      </rPr>
      <t>王嘉炜</t>
    </r>
  </si>
  <si>
    <r>
      <rPr>
        <sz val="11"/>
        <rFont val="宋体"/>
        <charset val="134"/>
      </rPr>
      <t>肖苏尧</t>
    </r>
  </si>
  <si>
    <r>
      <rPr>
        <sz val="11"/>
        <rFont val="宋体"/>
        <charset val="134"/>
      </rPr>
      <t>梁健平</t>
    </r>
  </si>
  <si>
    <r>
      <rPr>
        <sz val="11"/>
        <rFont val="宋体"/>
        <charset val="134"/>
      </rPr>
      <t>杨雯雯</t>
    </r>
  </si>
  <si>
    <r>
      <rPr>
        <sz val="11"/>
        <rFont val="宋体"/>
        <charset val="134"/>
      </rPr>
      <t>范小平</t>
    </r>
  </si>
  <si>
    <r>
      <rPr>
        <sz val="11"/>
        <rFont val="宋体"/>
        <charset val="134"/>
      </rPr>
      <t>郑红莉</t>
    </r>
  </si>
  <si>
    <r>
      <rPr>
        <sz val="11"/>
        <rFont val="宋体"/>
        <charset val="134"/>
      </rPr>
      <t>蹇华丽</t>
    </r>
  </si>
  <si>
    <r>
      <rPr>
        <sz val="11"/>
        <rFont val="宋体"/>
        <charset val="134"/>
      </rPr>
      <t>万梓聪</t>
    </r>
  </si>
  <si>
    <t>食品加工与安全</t>
  </si>
  <si>
    <r>
      <rPr>
        <sz val="11"/>
        <rFont val="宋体"/>
        <charset val="134"/>
      </rPr>
      <t>杨怡霜</t>
    </r>
  </si>
  <si>
    <r>
      <rPr>
        <sz val="11"/>
        <rFont val="宋体"/>
        <charset val="134"/>
      </rPr>
      <t>郭莉</t>
    </r>
  </si>
  <si>
    <r>
      <rPr>
        <sz val="11"/>
        <rFont val="宋体"/>
        <charset val="134"/>
      </rPr>
      <t>李思颖</t>
    </r>
  </si>
  <si>
    <r>
      <rPr>
        <sz val="11"/>
        <rFont val="宋体"/>
        <charset val="134"/>
      </rPr>
      <t>刘谊仙</t>
    </r>
  </si>
  <si>
    <r>
      <rPr>
        <sz val="11"/>
        <rFont val="宋体"/>
        <charset val="134"/>
      </rPr>
      <t>邹晓君</t>
    </r>
  </si>
  <si>
    <r>
      <rPr>
        <sz val="11"/>
        <rFont val="宋体"/>
        <charset val="134"/>
      </rPr>
      <t>李康瑗</t>
    </r>
  </si>
  <si>
    <r>
      <rPr>
        <sz val="11"/>
        <rFont val="宋体"/>
        <charset val="134"/>
      </rPr>
      <t>唐璨</t>
    </r>
  </si>
  <si>
    <r>
      <rPr>
        <sz val="11"/>
        <rFont val="宋体"/>
        <charset val="134"/>
      </rPr>
      <t>韦晓群</t>
    </r>
  </si>
  <si>
    <r>
      <rPr>
        <sz val="11"/>
        <rFont val="宋体"/>
        <charset val="134"/>
      </rPr>
      <t>邓钰沛</t>
    </r>
  </si>
  <si>
    <r>
      <rPr>
        <sz val="11"/>
        <rFont val="宋体"/>
        <charset val="134"/>
      </rPr>
      <t>覃巧</t>
    </r>
  </si>
  <si>
    <r>
      <rPr>
        <sz val="11"/>
        <rFont val="宋体"/>
        <charset val="134"/>
      </rPr>
      <t>周凤龙</t>
    </r>
  </si>
  <si>
    <r>
      <rPr>
        <sz val="11"/>
        <rFont val="宋体"/>
        <charset val="134"/>
      </rPr>
      <t>周丽珊</t>
    </r>
  </si>
  <si>
    <r>
      <rPr>
        <sz val="11"/>
        <rFont val="宋体"/>
        <charset val="134"/>
      </rPr>
      <t>黄菲</t>
    </r>
  </si>
  <si>
    <r>
      <rPr>
        <sz val="11"/>
        <rFont val="宋体"/>
        <charset val="134"/>
      </rPr>
      <t>张煜</t>
    </r>
  </si>
  <si>
    <r>
      <rPr>
        <sz val="11"/>
        <rFont val="宋体"/>
        <charset val="134"/>
      </rPr>
      <t>袁紫晴</t>
    </r>
  </si>
  <si>
    <r>
      <rPr>
        <sz val="11"/>
        <rFont val="宋体"/>
        <charset val="134"/>
      </rPr>
      <t>李嘉宜</t>
    </r>
  </si>
  <si>
    <r>
      <rPr>
        <sz val="11"/>
        <rFont val="宋体"/>
        <charset val="134"/>
      </rPr>
      <t>艾民珉</t>
    </r>
  </si>
  <si>
    <r>
      <rPr>
        <sz val="11"/>
        <rFont val="宋体"/>
        <charset val="134"/>
      </rPr>
      <t>吴雪萍</t>
    </r>
  </si>
  <si>
    <r>
      <rPr>
        <sz val="11"/>
        <rFont val="宋体"/>
        <charset val="134"/>
      </rPr>
      <t>柳春红</t>
    </r>
  </si>
  <si>
    <r>
      <rPr>
        <sz val="11"/>
        <rFont val="宋体"/>
        <charset val="134"/>
      </rPr>
      <t>赵瑛</t>
    </r>
  </si>
  <si>
    <r>
      <rPr>
        <sz val="11"/>
        <rFont val="宋体"/>
        <charset val="134"/>
      </rPr>
      <t>邹苑</t>
    </r>
  </si>
  <si>
    <r>
      <rPr>
        <sz val="11"/>
        <rFont val="宋体"/>
        <charset val="134"/>
      </rPr>
      <t>陈宁</t>
    </r>
  </si>
  <si>
    <r>
      <rPr>
        <sz val="11"/>
        <rFont val="宋体"/>
        <charset val="134"/>
      </rPr>
      <t>吴清平</t>
    </r>
  </si>
  <si>
    <r>
      <rPr>
        <sz val="11"/>
        <rFont val="宋体"/>
        <charset val="134"/>
      </rPr>
      <t>罗强</t>
    </r>
  </si>
  <si>
    <r>
      <rPr>
        <sz val="11"/>
        <rFont val="宋体"/>
        <charset val="134"/>
      </rPr>
      <t>张名位</t>
    </r>
  </si>
  <si>
    <r>
      <rPr>
        <sz val="11"/>
        <rFont val="宋体"/>
        <charset val="134"/>
      </rPr>
      <t>王俊明</t>
    </r>
  </si>
  <si>
    <r>
      <rPr>
        <sz val="11"/>
        <rFont val="宋体"/>
        <charset val="134"/>
      </rPr>
      <t>李卫丽</t>
    </r>
  </si>
  <si>
    <r>
      <rPr>
        <sz val="11"/>
        <rFont val="宋体"/>
        <charset val="134"/>
      </rPr>
      <t>张媛媛</t>
    </r>
  </si>
  <si>
    <r>
      <rPr>
        <sz val="11"/>
        <rFont val="宋体"/>
        <charset val="134"/>
      </rPr>
      <t>刘琪</t>
    </r>
  </si>
  <si>
    <r>
      <rPr>
        <sz val="11"/>
        <rFont val="宋体"/>
        <charset val="134"/>
      </rPr>
      <t>刘涛</t>
    </r>
  </si>
  <si>
    <r>
      <rPr>
        <sz val="11"/>
        <rFont val="宋体"/>
        <charset val="134"/>
      </rPr>
      <t>何梁倩</t>
    </r>
  </si>
  <si>
    <r>
      <rPr>
        <sz val="11"/>
        <rFont val="Times New Roman"/>
        <charset val="134"/>
      </rPr>
      <t>CIFST-2020</t>
    </r>
    <r>
      <rPr>
        <sz val="11"/>
        <rFont val="宋体"/>
        <charset val="134"/>
      </rPr>
      <t>年度李锦记杯学生创新大赛三等奖是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</si>
  <si>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杨瑞丽</t>
    </r>
  </si>
  <si>
    <r>
      <rPr>
        <sz val="11"/>
        <rFont val="宋体"/>
        <charset val="134"/>
      </rPr>
      <t>孙眸然</t>
    </r>
  </si>
  <si>
    <r>
      <rPr>
        <sz val="11"/>
        <rFont val="宋体"/>
        <charset val="134"/>
      </rPr>
      <t>卢靖辉</t>
    </r>
  </si>
  <si>
    <r>
      <rPr>
        <sz val="11"/>
        <rFont val="宋体"/>
        <charset val="134"/>
      </rPr>
      <t>徐玉娟</t>
    </r>
  </si>
  <si>
    <r>
      <rPr>
        <sz val="11"/>
        <rFont val="宋体"/>
        <charset val="134"/>
      </rPr>
      <t>李国道</t>
    </r>
  </si>
  <si>
    <r>
      <rPr>
        <sz val="11"/>
        <rFont val="宋体"/>
        <charset val="134"/>
      </rPr>
      <t>陈晓婷</t>
    </r>
  </si>
  <si>
    <r>
      <rPr>
        <sz val="11"/>
        <rFont val="宋体"/>
        <charset val="134"/>
      </rPr>
      <t>曾惠泽</t>
    </r>
  </si>
  <si>
    <r>
      <rPr>
        <sz val="11"/>
        <rFont val="宋体"/>
        <charset val="134"/>
      </rPr>
      <t>钟倩彤</t>
    </r>
  </si>
  <si>
    <r>
      <rPr>
        <sz val="11"/>
        <rFont val="宋体"/>
        <charset val="134"/>
      </rPr>
      <t>唐雨馨</t>
    </r>
  </si>
  <si>
    <r>
      <rPr>
        <sz val="11"/>
        <rFont val="宋体"/>
        <charset val="134"/>
      </rPr>
      <t>林均蕙</t>
    </r>
  </si>
  <si>
    <r>
      <rPr>
        <sz val="11"/>
        <rFont val="宋体"/>
        <charset val="134"/>
      </rPr>
      <t>王弘</t>
    </r>
  </si>
  <si>
    <r>
      <rPr>
        <sz val="11"/>
        <rFont val="宋体"/>
        <charset val="134"/>
      </rPr>
      <t>覃军瑶</t>
    </r>
  </si>
  <si>
    <r>
      <rPr>
        <sz val="11"/>
        <rFont val="宋体"/>
        <charset val="134"/>
      </rPr>
      <t>丁义文</t>
    </r>
  </si>
  <si>
    <r>
      <rPr>
        <sz val="11"/>
        <rFont val="宋体"/>
        <charset val="134"/>
      </rPr>
      <t>肖裕玲</t>
    </r>
  </si>
  <si>
    <r>
      <rPr>
        <sz val="11"/>
        <rFont val="宋体"/>
        <charset val="134"/>
      </rPr>
      <t>吕敏</t>
    </r>
  </si>
  <si>
    <r>
      <rPr>
        <sz val="11"/>
        <rFont val="宋体"/>
        <charset val="134"/>
      </rPr>
      <t>李子涵</t>
    </r>
  </si>
  <si>
    <r>
      <rPr>
        <sz val="11"/>
        <rFont val="宋体"/>
        <charset val="134"/>
      </rPr>
      <t>欧阳哲轩</t>
    </r>
  </si>
  <si>
    <r>
      <rPr>
        <sz val="11"/>
        <rFont val="宋体"/>
        <charset val="134"/>
      </rPr>
      <t>劳颖仪</t>
    </r>
  </si>
  <si>
    <r>
      <rPr>
        <sz val="11"/>
        <rFont val="宋体"/>
        <charset val="134"/>
      </rPr>
      <t>徐嘉欣</t>
    </r>
  </si>
  <si>
    <r>
      <rPr>
        <sz val="11"/>
        <rFont val="宋体"/>
        <charset val="134"/>
      </rPr>
      <t>罗小雪</t>
    </r>
  </si>
  <si>
    <r>
      <rPr>
        <sz val="11"/>
        <rFont val="宋体"/>
        <charset val="134"/>
      </rPr>
      <t>食品工程</t>
    </r>
  </si>
  <si>
    <r>
      <rPr>
        <sz val="11"/>
        <rFont val="宋体"/>
        <charset val="134"/>
      </rPr>
      <t>第四届全国大学生生命科学创新创业大赛一等奖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创新类（加</t>
    </r>
    <r>
      <rPr>
        <sz val="11"/>
        <rFont val="Times New Roman"/>
        <charset val="134"/>
      </rPr>
      <t>2.5</t>
    </r>
    <r>
      <rPr>
        <sz val="11"/>
        <rFont val="宋体"/>
        <charset val="134"/>
      </rPr>
      <t>分）；第五届全国大学生生命科学创新创业大赛二等奖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创新类（负责人加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分）；第五届全国大学生生命科学创新创业大赛二等奖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创也类（加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分）；全国大学生生命科学竞赛</t>
    </r>
    <r>
      <rPr>
        <sz val="11"/>
        <rFont val="Times New Roman"/>
        <charset val="134"/>
      </rPr>
      <t>-2022</t>
    </r>
    <r>
      <rPr>
        <sz val="11"/>
        <rFont val="宋体"/>
        <charset val="134"/>
      </rPr>
      <t>创新创业类一等奖（加</t>
    </r>
    <r>
      <rPr>
        <sz val="11"/>
        <rFont val="Times New Roman"/>
        <charset val="134"/>
      </rPr>
      <t>2.5</t>
    </r>
    <r>
      <rPr>
        <sz val="11"/>
        <rFont val="宋体"/>
        <charset val="134"/>
      </rPr>
      <t>分）；第十七届工银融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联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挑战杯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黑龙江省大学生课外学术科技作品竞赛二等奖（加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</si>
  <si>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第五届全国大学生生命科学创新创业大赛二等奖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创新类（不是负责人，为主要成员，加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</si>
  <si>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朱新贵</t>
    </r>
  </si>
  <si>
    <r>
      <rPr>
        <sz val="11"/>
        <rFont val="宋体"/>
        <charset val="134"/>
      </rPr>
      <t>刘道和</t>
    </r>
  </si>
  <si>
    <r>
      <rPr>
        <sz val="11"/>
        <rFont val="宋体"/>
        <charset val="134"/>
      </rPr>
      <t>王丽</t>
    </r>
  </si>
  <si>
    <r>
      <rPr>
        <sz val="11"/>
        <rFont val="宋体"/>
        <charset val="134"/>
      </rPr>
      <t>汪婉茹</t>
    </r>
  </si>
  <si>
    <r>
      <rPr>
        <sz val="11"/>
        <rFont val="宋体"/>
        <charset val="134"/>
      </rPr>
      <t>何致霖</t>
    </r>
  </si>
  <si>
    <r>
      <rPr>
        <sz val="11"/>
        <rFont val="宋体"/>
        <charset val="134"/>
      </rPr>
      <t>陈立平</t>
    </r>
  </si>
  <si>
    <r>
      <rPr>
        <sz val="11"/>
        <rFont val="宋体"/>
        <charset val="134"/>
      </rPr>
      <t>林钰婷</t>
    </r>
  </si>
  <si>
    <r>
      <rPr>
        <sz val="11"/>
        <rFont val="宋体"/>
        <charset val="134"/>
      </rPr>
      <t>兰雅淇</t>
    </r>
  </si>
  <si>
    <r>
      <rPr>
        <sz val="11"/>
        <rFont val="宋体"/>
        <charset val="134"/>
      </rPr>
      <t>黎娟</t>
    </r>
  </si>
  <si>
    <r>
      <rPr>
        <sz val="11"/>
        <rFont val="宋体"/>
        <charset val="134"/>
      </rPr>
      <t>潘秋月</t>
    </r>
  </si>
  <si>
    <r>
      <rPr>
        <sz val="11"/>
        <rFont val="宋体"/>
        <charset val="134"/>
      </rPr>
      <t>第四届全国大学生蚕桑生物技术创新大赛本科生组一等奖</t>
    </r>
    <r>
      <rPr>
        <sz val="11"/>
        <rFont val="Times New Roman"/>
        <charset val="134"/>
      </rPr>
      <t xml:space="preserve"> 2.5</t>
    </r>
  </si>
  <si>
    <r>
      <rPr>
        <sz val="11"/>
        <rFont val="宋体"/>
        <charset val="134"/>
      </rPr>
      <t>第四届全国大学生蚕桑生物技术创新大赛本科生组一等奖</t>
    </r>
  </si>
  <si>
    <r>
      <rPr>
        <sz val="11"/>
        <rFont val="宋体"/>
        <charset val="134"/>
      </rPr>
      <t>张秋玲</t>
    </r>
  </si>
  <si>
    <r>
      <rPr>
        <sz val="11"/>
        <rFont val="宋体"/>
        <charset val="134"/>
      </rPr>
      <t>戚少含</t>
    </r>
  </si>
  <si>
    <r>
      <rPr>
        <sz val="11"/>
        <rFont val="宋体"/>
        <charset val="134"/>
      </rPr>
      <t>李鹏儒</t>
    </r>
  </si>
  <si>
    <r>
      <rPr>
        <sz val="11"/>
        <rFont val="宋体"/>
        <charset val="134"/>
      </rPr>
      <t>胡梦迪</t>
    </r>
  </si>
  <si>
    <r>
      <rPr>
        <sz val="11"/>
        <rFont val="宋体"/>
        <charset val="134"/>
      </rPr>
      <t>河南省第一届大学生食品包装与设计大赛艺术设计类一等奖（加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</si>
  <si>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河南省第一届大学生食品包装与设计大赛艺术设计类一等奖（公章属于省级协会，降级属于校级）</t>
    </r>
  </si>
  <si>
    <r>
      <rPr>
        <sz val="11"/>
        <rFont val="宋体"/>
        <charset val="134"/>
      </rPr>
      <t>任富祥</t>
    </r>
  </si>
  <si>
    <r>
      <rPr>
        <sz val="11"/>
        <rFont val="宋体"/>
        <charset val="134"/>
      </rPr>
      <t>潘紫英</t>
    </r>
  </si>
  <si>
    <r>
      <rPr>
        <sz val="11"/>
        <rFont val="宋体"/>
        <charset val="134"/>
      </rPr>
      <t>钟诚</t>
    </r>
  </si>
  <si>
    <r>
      <rPr>
        <sz val="11"/>
        <rFont val="宋体"/>
        <charset val="134"/>
      </rPr>
      <t>周爱梅</t>
    </r>
  </si>
  <si>
    <r>
      <rPr>
        <sz val="11"/>
        <rFont val="宋体"/>
        <charset val="134"/>
      </rPr>
      <t>王帅博</t>
    </r>
  </si>
  <si>
    <r>
      <rPr>
        <sz val="11"/>
        <rFont val="宋体"/>
        <charset val="134"/>
      </rPr>
      <t>陈佩</t>
    </r>
  </si>
  <si>
    <r>
      <rPr>
        <sz val="11"/>
        <rFont val="宋体"/>
        <charset val="134"/>
      </rPr>
      <t>洪凤仪</t>
    </r>
  </si>
  <si>
    <r>
      <rPr>
        <sz val="11"/>
        <rFont val="宋体"/>
        <charset val="134"/>
      </rPr>
      <t>陈家凤</t>
    </r>
  </si>
  <si>
    <r>
      <rPr>
        <sz val="11"/>
        <rFont val="宋体"/>
        <charset val="134"/>
      </rPr>
      <t>第六届中国国际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互联网</t>
    </r>
    <r>
      <rPr>
        <sz val="11"/>
        <rFont val="Times New Roman"/>
        <charset val="134"/>
      </rPr>
      <t>+”</t>
    </r>
    <r>
      <rPr>
        <sz val="11"/>
        <rFont val="宋体"/>
        <charset val="134"/>
      </rPr>
      <t>大学生创新创业大赛创意组三等奖，主要成员加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</si>
  <si>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非省级不加分</t>
    </r>
  </si>
  <si>
    <r>
      <rPr>
        <sz val="11"/>
        <rFont val="宋体"/>
        <charset val="134"/>
      </rPr>
      <t>谢阿南</t>
    </r>
  </si>
  <si>
    <r>
      <rPr>
        <sz val="11"/>
        <rFont val="宋体"/>
        <charset val="134"/>
      </rPr>
      <t>方祥</t>
    </r>
  </si>
  <si>
    <r>
      <rPr>
        <sz val="11"/>
        <rFont val="宋体"/>
        <charset val="134"/>
      </rPr>
      <t>张健鹏</t>
    </r>
  </si>
  <si>
    <r>
      <rPr>
        <sz val="11"/>
        <rFont val="宋体"/>
        <charset val="134"/>
      </rPr>
      <t>韩金治</t>
    </r>
  </si>
  <si>
    <r>
      <rPr>
        <sz val="11"/>
        <rFont val="宋体"/>
        <charset val="134"/>
      </rPr>
      <t>邹知静</t>
    </r>
  </si>
  <si>
    <r>
      <rPr>
        <sz val="11"/>
        <rFont val="宋体"/>
        <charset val="134"/>
      </rPr>
      <t>伍颖茵</t>
    </r>
  </si>
  <si>
    <r>
      <rPr>
        <sz val="11"/>
        <rFont val="宋体"/>
        <charset val="134"/>
      </rPr>
      <t>谢雅曼</t>
    </r>
  </si>
  <si>
    <r>
      <rPr>
        <sz val="11"/>
        <rFont val="宋体"/>
        <charset val="134"/>
      </rPr>
      <t>罗哲</t>
    </r>
  </si>
  <si>
    <r>
      <rPr>
        <sz val="11"/>
        <rFont val="宋体"/>
        <charset val="134"/>
      </rPr>
      <t>陈凯特</t>
    </r>
  </si>
  <si>
    <r>
      <rPr>
        <sz val="11"/>
        <rFont val="宋体"/>
        <charset val="134"/>
      </rPr>
      <t>卓思雨</t>
    </r>
  </si>
  <si>
    <r>
      <rPr>
        <sz val="11"/>
        <rFont val="宋体"/>
        <charset val="134"/>
      </rPr>
      <t>王俊懿</t>
    </r>
  </si>
  <si>
    <r>
      <rPr>
        <sz val="11"/>
        <rFont val="宋体"/>
        <charset val="134"/>
      </rPr>
      <t>文清华</t>
    </r>
  </si>
  <si>
    <r>
      <rPr>
        <sz val="11"/>
        <rFont val="宋体"/>
        <charset val="134"/>
      </rPr>
      <t>杨明月</t>
    </r>
  </si>
  <si>
    <r>
      <rPr>
        <sz val="11"/>
        <rFont val="宋体"/>
        <charset val="134"/>
      </rPr>
      <t>李彦力</t>
    </r>
  </si>
  <si>
    <r>
      <rPr>
        <sz val="11"/>
        <rFont val="宋体"/>
        <charset val="134"/>
      </rPr>
      <t>何永哲</t>
    </r>
  </si>
  <si>
    <r>
      <rPr>
        <sz val="11"/>
        <rFont val="宋体"/>
        <charset val="134"/>
      </rPr>
      <t>李嘉欣</t>
    </r>
  </si>
  <si>
    <r>
      <rPr>
        <sz val="11"/>
        <rFont val="宋体"/>
        <charset val="134"/>
      </rPr>
      <t>曾志安</t>
    </r>
  </si>
  <si>
    <r>
      <rPr>
        <sz val="11"/>
        <rFont val="宋体"/>
        <charset val="134"/>
      </rPr>
      <t>挑战杯省赛金奖</t>
    </r>
    <r>
      <rPr>
        <sz val="11"/>
        <rFont val="Times New Roman"/>
        <charset val="134"/>
      </rPr>
      <t>+2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</si>
  <si>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林诗堃</t>
    </r>
  </si>
  <si>
    <r>
      <rPr>
        <sz val="11"/>
        <rFont val="宋体"/>
        <charset val="134"/>
      </rPr>
      <t>林俊芳</t>
    </r>
  </si>
  <si>
    <r>
      <rPr>
        <sz val="11"/>
        <rFont val="宋体"/>
        <charset val="134"/>
      </rPr>
      <t>刘慧婷</t>
    </r>
  </si>
  <si>
    <r>
      <rPr>
        <sz val="11"/>
        <rFont val="宋体"/>
        <charset val="134"/>
      </rPr>
      <t>宋贤良</t>
    </r>
  </si>
  <si>
    <r>
      <rPr>
        <sz val="11"/>
        <rFont val="宋体"/>
        <charset val="134"/>
      </rPr>
      <t>徐永权</t>
    </r>
  </si>
  <si>
    <r>
      <rPr>
        <sz val="11"/>
        <rFont val="宋体"/>
        <charset val="134"/>
      </rPr>
      <t>张菊梅</t>
    </r>
  </si>
  <si>
    <r>
      <rPr>
        <sz val="11"/>
        <rFont val="宋体"/>
        <charset val="134"/>
      </rPr>
      <t>黄凯雯</t>
    </r>
  </si>
  <si>
    <r>
      <rPr>
        <sz val="11"/>
        <rFont val="宋体"/>
        <charset val="134"/>
      </rPr>
      <t>李怡</t>
    </r>
  </si>
  <si>
    <r>
      <rPr>
        <sz val="11"/>
        <rFont val="宋体"/>
        <charset val="134"/>
      </rPr>
      <t>陈忠正</t>
    </r>
  </si>
  <si>
    <r>
      <rPr>
        <sz val="11"/>
        <rFont val="宋体"/>
        <charset val="134"/>
      </rPr>
      <t>吴锦丽</t>
    </r>
  </si>
  <si>
    <r>
      <rPr>
        <sz val="11"/>
        <rFont val="宋体"/>
        <charset val="134"/>
      </rPr>
      <t>王杰</t>
    </r>
  </si>
  <si>
    <r>
      <rPr>
        <sz val="11"/>
        <rFont val="宋体"/>
        <charset val="134"/>
      </rPr>
      <t>胡加恒</t>
    </r>
  </si>
  <si>
    <r>
      <rPr>
        <sz val="11"/>
        <rFont val="宋体"/>
        <charset val="134"/>
      </rPr>
      <t>周靖菲</t>
    </r>
  </si>
  <si>
    <r>
      <rPr>
        <sz val="11"/>
        <rFont val="宋体"/>
        <charset val="134"/>
      </rPr>
      <t>徐学锋</t>
    </r>
  </si>
  <si>
    <r>
      <rPr>
        <sz val="11"/>
        <rFont val="宋体"/>
        <charset val="134"/>
      </rPr>
      <t>王佐朝</t>
    </r>
  </si>
  <si>
    <r>
      <rPr>
        <sz val="11"/>
        <rFont val="宋体"/>
        <charset val="134"/>
      </rPr>
      <t>陈惠莹</t>
    </r>
  </si>
  <si>
    <r>
      <rPr>
        <sz val="11"/>
        <rFont val="宋体"/>
        <charset val="134"/>
      </rPr>
      <t>刘悠</t>
    </r>
  </si>
  <si>
    <r>
      <rPr>
        <sz val="11"/>
        <rFont val="宋体"/>
        <charset val="134"/>
      </rPr>
      <t>省级竞赛一等奖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分和二等奖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</si>
  <si>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省级竞赛一等奖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分和二等奖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分共</t>
    </r>
    <r>
      <rPr>
        <sz val="11"/>
        <rFont val="Times New Roman"/>
        <charset val="134"/>
      </rPr>
      <t>3.5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</si>
  <si>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黄卫娟</t>
    </r>
  </si>
  <si>
    <r>
      <rPr>
        <sz val="11"/>
        <rFont val="宋体"/>
        <charset val="134"/>
      </rPr>
      <t>洪嘉淇</t>
    </r>
  </si>
  <si>
    <r>
      <rPr>
        <sz val="11"/>
        <rFont val="宋体"/>
        <charset val="134"/>
      </rPr>
      <t>第三届挑战杯全国一等奖主要成员，第三届挑战杯广东省三等奖主要成员，加</t>
    </r>
    <r>
      <rPr>
        <sz val="11"/>
        <rFont val="Times New Roman"/>
        <charset val="134"/>
      </rPr>
      <t>3.5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</si>
  <si>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成果为非本科期间不加分</t>
    </r>
  </si>
  <si>
    <r>
      <rPr>
        <sz val="11"/>
        <rFont val="宋体"/>
        <charset val="134"/>
      </rPr>
      <t>高岚</t>
    </r>
  </si>
  <si>
    <r>
      <rPr>
        <sz val="11"/>
        <rFont val="宋体"/>
        <charset val="134"/>
      </rPr>
      <t>省级挑战杯铜奖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分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</si>
  <si>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分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团体标准不加分</t>
    </r>
  </si>
  <si>
    <r>
      <rPr>
        <sz val="11"/>
        <rFont val="宋体"/>
        <charset val="134"/>
      </rPr>
      <t>邓娜娜</t>
    </r>
  </si>
  <si>
    <r>
      <rPr>
        <sz val="11"/>
        <rFont val="宋体"/>
        <charset val="134"/>
      </rPr>
      <t>任颖</t>
    </r>
  </si>
  <si>
    <r>
      <rPr>
        <sz val="11"/>
        <rFont val="宋体"/>
        <charset val="134"/>
      </rPr>
      <t>曹黎明</t>
    </r>
  </si>
  <si>
    <r>
      <rPr>
        <sz val="11"/>
        <rFont val="宋体"/>
        <charset val="134"/>
      </rPr>
      <t>袁露</t>
    </r>
  </si>
  <si>
    <r>
      <rPr>
        <sz val="11"/>
        <rFont val="宋体"/>
        <charset val="134"/>
      </rPr>
      <t>陈佳玲</t>
    </r>
  </si>
  <si>
    <r>
      <rPr>
        <sz val="11"/>
        <rFont val="宋体"/>
        <charset val="134"/>
      </rPr>
      <t>第六届中国国际互联网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创新创业大赛创意组三等奖，无材料（</t>
    </r>
    <r>
      <rPr>
        <sz val="11"/>
        <rFont val="Times New Roman"/>
        <charset val="134"/>
      </rPr>
      <t>0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</si>
  <si>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易文辉</t>
    </r>
  </si>
  <si>
    <r>
      <rPr>
        <sz val="11"/>
        <rFont val="宋体"/>
        <charset val="134"/>
      </rPr>
      <t>莫云锋</t>
    </r>
  </si>
  <si>
    <r>
      <rPr>
        <sz val="11"/>
        <rFont val="宋体"/>
        <charset val="134"/>
      </rPr>
      <t>郑婷婷</t>
    </r>
  </si>
  <si>
    <r>
      <rPr>
        <sz val="11"/>
        <rFont val="宋体"/>
        <charset val="134"/>
      </rPr>
      <t>吕锐颖</t>
    </r>
  </si>
  <si>
    <r>
      <rPr>
        <sz val="11"/>
        <rFont val="宋体"/>
        <charset val="134"/>
      </rPr>
      <t>陈月娉</t>
    </r>
  </si>
  <si>
    <r>
      <rPr>
        <sz val="11"/>
        <rFont val="宋体"/>
        <charset val="134"/>
      </rPr>
      <t>第七届全国青年科普创新实验暨作品大赛四川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云南赛区三等奖，负责人加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</si>
  <si>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黄雷</t>
    </r>
  </si>
  <si>
    <r>
      <rPr>
        <sz val="11"/>
        <rFont val="宋体"/>
        <charset val="134"/>
      </rPr>
      <t>黄浪萍</t>
    </r>
  </si>
  <si>
    <r>
      <rPr>
        <sz val="11"/>
        <rFont val="宋体"/>
        <charset val="134"/>
      </rPr>
      <t>食品学院</t>
    </r>
    <r>
      <rPr>
        <sz val="11"/>
        <rFont val="Times New Roman"/>
        <charset val="134"/>
      </rPr>
      <t xml:space="preserve"> </t>
    </r>
  </si>
  <si>
    <r>
      <rPr>
        <sz val="11"/>
        <rFont val="宋体"/>
        <charset val="134"/>
      </rPr>
      <t>苏杰</t>
    </r>
  </si>
  <si>
    <r>
      <rPr>
        <sz val="11"/>
        <rFont val="宋体"/>
        <charset val="134"/>
      </rPr>
      <t>董经滔</t>
    </r>
  </si>
  <si>
    <r>
      <rPr>
        <sz val="11"/>
        <rFont val="宋体"/>
        <charset val="134"/>
      </rPr>
      <t>方诗会</t>
    </r>
  </si>
  <si>
    <r>
      <rPr>
        <sz val="11"/>
        <rFont val="宋体"/>
        <charset val="134"/>
      </rPr>
      <t>尹辉</t>
    </r>
  </si>
  <si>
    <r>
      <rPr>
        <sz val="11"/>
        <rFont val="宋体"/>
        <charset val="134"/>
      </rPr>
      <t>胡璇</t>
    </r>
  </si>
  <si>
    <r>
      <rPr>
        <sz val="11"/>
        <rFont val="宋体"/>
        <charset val="134"/>
      </rPr>
      <t>全国大学生生命竞赛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等奖</t>
    </r>
  </si>
  <si>
    <r>
      <rPr>
        <sz val="11"/>
        <rFont val="宋体"/>
        <charset val="134"/>
      </rPr>
      <t>全国大学生生命竞赛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等奖</t>
    </r>
    <r>
      <rPr>
        <sz val="11"/>
        <rFont val="Times New Roman"/>
        <charset val="134"/>
      </rPr>
      <t xml:space="preserve"> 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</si>
  <si>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全国大学生生命竞赛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等奖（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</si>
  <si>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李苏香</t>
    </r>
  </si>
  <si>
    <r>
      <rPr>
        <sz val="11"/>
        <rFont val="宋体"/>
        <charset val="134"/>
      </rPr>
      <t>冯瑞珍</t>
    </r>
  </si>
  <si>
    <r>
      <rPr>
        <sz val="11"/>
        <rFont val="宋体"/>
        <charset val="134"/>
      </rPr>
      <t>王盼</t>
    </r>
  </si>
  <si>
    <r>
      <rPr>
        <sz val="11"/>
        <rFont val="宋体"/>
        <charset val="134"/>
      </rPr>
      <t>柳明罕</t>
    </r>
  </si>
  <si>
    <r>
      <rPr>
        <sz val="11"/>
        <rFont val="宋体"/>
        <charset val="134"/>
      </rPr>
      <t>刘晓华</t>
    </r>
  </si>
  <si>
    <r>
      <rPr>
        <sz val="11"/>
        <rFont val="宋体"/>
        <charset val="134"/>
      </rPr>
      <t>朱世可</t>
    </r>
  </si>
  <si>
    <r>
      <rPr>
        <sz val="11"/>
        <rFont val="宋体"/>
        <charset val="134"/>
      </rPr>
      <t>周倩</t>
    </r>
  </si>
  <si>
    <r>
      <rPr>
        <sz val="11"/>
        <rFont val="宋体"/>
        <charset val="134"/>
      </rPr>
      <t>黄灿晖</t>
    </r>
  </si>
  <si>
    <r>
      <rPr>
        <sz val="11"/>
        <rFont val="宋体"/>
        <charset val="134"/>
      </rPr>
      <t>曾芷珊</t>
    </r>
  </si>
  <si>
    <r>
      <rPr>
        <sz val="11"/>
        <rFont val="宋体"/>
        <charset val="134"/>
      </rPr>
      <t>张婷</t>
    </r>
  </si>
  <si>
    <r>
      <rPr>
        <sz val="11"/>
        <rFont val="宋体"/>
        <charset val="134"/>
      </rPr>
      <t>湖北省第三届微康益生菌杯酸奶</t>
    </r>
    <r>
      <rPr>
        <sz val="11"/>
        <rFont val="Times New Roman"/>
        <charset val="134"/>
      </rPr>
      <t>DIY</t>
    </r>
    <r>
      <rPr>
        <sz val="11"/>
        <rFont val="宋体"/>
        <charset val="134"/>
      </rPr>
      <t>大学生创新竞赛三等奖（</t>
    </r>
    <r>
      <rPr>
        <sz val="11"/>
        <rFont val="Times New Roman"/>
        <charset val="134"/>
      </rPr>
      <t>+1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</si>
  <si>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湖北省第三届微康益生菌杯酸奶</t>
    </r>
    <r>
      <rPr>
        <sz val="11"/>
        <rFont val="Times New Roman"/>
        <charset val="134"/>
      </rPr>
      <t>DIY</t>
    </r>
    <r>
      <rPr>
        <sz val="11"/>
        <rFont val="宋体"/>
        <charset val="134"/>
      </rPr>
      <t>大学生创新竞赛三等奖（</t>
    </r>
    <r>
      <rPr>
        <sz val="11"/>
        <rFont val="Times New Roman"/>
        <charset val="134"/>
      </rPr>
      <t>+1</t>
    </r>
    <r>
      <rPr>
        <sz val="11"/>
        <rFont val="宋体"/>
        <charset val="134"/>
      </rPr>
      <t>分）；湖北省第三届微康益生菌杯酸奶</t>
    </r>
    <r>
      <rPr>
        <sz val="11"/>
        <rFont val="Times New Roman"/>
        <charset val="134"/>
      </rPr>
      <t>DIY</t>
    </r>
    <r>
      <rPr>
        <sz val="11"/>
        <rFont val="宋体"/>
        <charset val="134"/>
      </rPr>
      <t>大学生创新竞赛视频创作一等奖（不加分）</t>
    </r>
  </si>
  <si>
    <r>
      <rPr>
        <sz val="11"/>
        <rFont val="宋体"/>
        <charset val="134"/>
      </rPr>
      <t>胡鹏辉</t>
    </r>
  </si>
  <si>
    <r>
      <rPr>
        <sz val="11"/>
        <rFont val="宋体"/>
        <charset val="134"/>
      </rPr>
      <t>李锐炫</t>
    </r>
  </si>
  <si>
    <r>
      <rPr>
        <sz val="11"/>
        <rFont val="宋体"/>
        <charset val="134"/>
      </rPr>
      <t>王洁</t>
    </r>
  </si>
  <si>
    <r>
      <rPr>
        <sz val="11"/>
        <rFont val="宋体"/>
        <charset val="134"/>
      </rPr>
      <t>韩俊燃</t>
    </r>
  </si>
  <si>
    <r>
      <rPr>
        <sz val="11"/>
        <rFont val="宋体"/>
        <charset val="134"/>
      </rPr>
      <t>武剑</t>
    </r>
  </si>
  <si>
    <r>
      <rPr>
        <sz val="11"/>
        <rFont val="宋体"/>
        <charset val="134"/>
      </rPr>
      <t>王凯轩</t>
    </r>
  </si>
  <si>
    <r>
      <rPr>
        <sz val="11"/>
        <rFont val="宋体"/>
        <charset val="134"/>
      </rPr>
      <t>廖凯鉴</t>
    </r>
  </si>
  <si>
    <r>
      <rPr>
        <sz val="11"/>
        <rFont val="宋体"/>
        <charset val="134"/>
      </rPr>
      <t>谢江会</t>
    </r>
  </si>
  <si>
    <r>
      <rPr>
        <sz val="11"/>
        <rFont val="宋体"/>
        <charset val="134"/>
      </rPr>
      <t>塔滨月</t>
    </r>
  </si>
  <si>
    <r>
      <rPr>
        <sz val="11"/>
        <rFont val="宋体"/>
        <charset val="134"/>
      </rPr>
      <t>王语润</t>
    </r>
  </si>
  <si>
    <r>
      <rPr>
        <sz val="11"/>
        <rFont val="宋体"/>
        <charset val="134"/>
      </rPr>
      <t>刘韵乐</t>
    </r>
  </si>
  <si>
    <r>
      <rPr>
        <sz val="11"/>
        <rFont val="宋体"/>
        <charset val="134"/>
      </rPr>
      <t>王康</t>
    </r>
  </si>
  <si>
    <r>
      <rPr>
        <sz val="11"/>
        <rFont val="宋体"/>
        <charset val="134"/>
      </rPr>
      <t>梅春莹</t>
    </r>
  </si>
  <si>
    <r>
      <rPr>
        <sz val="11"/>
        <rFont val="宋体"/>
        <charset val="134"/>
      </rPr>
      <t>邹宇晓</t>
    </r>
  </si>
  <si>
    <r>
      <rPr>
        <sz val="11"/>
        <rFont val="宋体"/>
        <charset val="134"/>
      </rPr>
      <t>高锦运</t>
    </r>
  </si>
  <si>
    <r>
      <rPr>
        <sz val="11"/>
        <rFont val="宋体"/>
        <charset val="134"/>
      </rPr>
      <t>李雯</t>
    </r>
  </si>
  <si>
    <r>
      <rPr>
        <sz val="11"/>
        <rFont val="宋体"/>
        <charset val="134"/>
      </rPr>
      <t>张凯旋</t>
    </r>
  </si>
  <si>
    <r>
      <rPr>
        <sz val="11"/>
        <rFont val="宋体"/>
        <charset val="134"/>
      </rPr>
      <t>廖家铭</t>
    </r>
  </si>
  <si>
    <r>
      <rPr>
        <sz val="11"/>
        <rFont val="宋体"/>
        <charset val="134"/>
      </rPr>
      <t>杨金易</t>
    </r>
  </si>
  <si>
    <r>
      <rPr>
        <sz val="11"/>
        <rFont val="宋体"/>
        <charset val="134"/>
      </rPr>
      <t>王佳</t>
    </r>
  </si>
  <si>
    <r>
      <rPr>
        <sz val="11"/>
        <rFont val="宋体"/>
        <charset val="134"/>
      </rPr>
      <t>谢华辉</t>
    </r>
  </si>
  <si>
    <r>
      <rPr>
        <sz val="11"/>
        <rFont val="宋体"/>
        <charset val="134"/>
      </rPr>
      <t>黄文权</t>
    </r>
  </si>
  <si>
    <r>
      <rPr>
        <sz val="11"/>
        <rFont val="宋体"/>
        <charset val="134"/>
      </rPr>
      <t>一般刊物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篇</t>
    </r>
    <r>
      <rPr>
        <sz val="11"/>
        <rFont val="Times New Roman"/>
        <charset val="134"/>
      </rPr>
      <t>+12</t>
    </r>
    <r>
      <rPr>
        <sz val="11"/>
        <rFont val="宋体"/>
        <charset val="134"/>
      </rPr>
      <t>分，获国家奖学金</t>
    </r>
    <r>
      <rPr>
        <sz val="11"/>
        <rFont val="Times New Roman"/>
        <charset val="134"/>
      </rPr>
      <t>+2</t>
    </r>
    <r>
      <rPr>
        <sz val="11"/>
        <rFont val="宋体"/>
        <charset val="134"/>
      </rPr>
      <t>分，广东省优秀学生骨干</t>
    </r>
    <r>
      <rPr>
        <sz val="11"/>
        <rFont val="Times New Roman"/>
        <charset val="134"/>
      </rPr>
      <t>+2</t>
    </r>
    <r>
      <rPr>
        <sz val="11"/>
        <rFont val="宋体"/>
        <charset val="134"/>
      </rPr>
      <t>分</t>
    </r>
    <r>
      <rPr>
        <sz val="11"/>
        <rFont val="Times New Roman"/>
        <charset val="134"/>
      </rPr>
      <t xml:space="preserve">   </t>
    </r>
  </si>
  <si>
    <r>
      <rPr>
        <sz val="11"/>
        <rFont val="宋体"/>
        <charset val="134"/>
      </rPr>
      <t>一般刊物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篇</t>
    </r>
    <r>
      <rPr>
        <sz val="11"/>
        <rFont val="Times New Roman"/>
        <charset val="134"/>
      </rPr>
      <t>+12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</si>
  <si>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挑战杯省赛银奖（负责人）</t>
    </r>
    <r>
      <rPr>
        <sz val="11"/>
        <rFont val="Times New Roman"/>
        <charset val="134"/>
      </rPr>
      <t>+3</t>
    </r>
    <r>
      <rPr>
        <sz val="11"/>
        <rFont val="宋体"/>
        <charset val="134"/>
      </rPr>
      <t>分、挑战杯省赛铜奖</t>
    </r>
    <r>
      <rPr>
        <sz val="11"/>
        <rFont val="Times New Roman"/>
        <charset val="134"/>
      </rPr>
      <t>+1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</si>
  <si>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获国家奖学金</t>
    </r>
    <r>
      <rPr>
        <sz val="11"/>
        <rFont val="Times New Roman"/>
        <charset val="134"/>
      </rPr>
      <t>+2</t>
    </r>
    <r>
      <rPr>
        <sz val="11"/>
        <rFont val="宋体"/>
        <charset val="134"/>
      </rPr>
      <t>分，广东省优秀学生骨干</t>
    </r>
    <r>
      <rPr>
        <sz val="11"/>
        <rFont val="Times New Roman"/>
        <charset val="134"/>
      </rPr>
      <t>+2</t>
    </r>
    <r>
      <rPr>
        <sz val="11"/>
        <rFont val="宋体"/>
        <charset val="134"/>
      </rPr>
      <t>分，挑战杯省赛银奖（负责人）</t>
    </r>
    <r>
      <rPr>
        <sz val="11"/>
        <rFont val="Times New Roman"/>
        <charset val="134"/>
      </rPr>
      <t>+3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</si>
  <si>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一般刊物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篇</t>
    </r>
    <r>
      <rPr>
        <sz val="11"/>
        <rFont val="Times New Roman"/>
        <charset val="134"/>
      </rPr>
      <t>+12</t>
    </r>
    <r>
      <rPr>
        <sz val="11"/>
        <rFont val="宋体"/>
        <charset val="134"/>
      </rPr>
      <t>分，获国家奖学金</t>
    </r>
    <r>
      <rPr>
        <sz val="11"/>
        <rFont val="Times New Roman"/>
        <charset val="134"/>
      </rPr>
      <t>+2</t>
    </r>
    <r>
      <rPr>
        <sz val="11"/>
        <rFont val="宋体"/>
        <charset val="134"/>
      </rPr>
      <t>分，广东省优秀学生骨干</t>
    </r>
    <r>
      <rPr>
        <sz val="11"/>
        <rFont val="Times New Roman"/>
        <charset val="134"/>
      </rPr>
      <t>+2</t>
    </r>
    <r>
      <rPr>
        <sz val="11"/>
        <rFont val="宋体"/>
        <charset val="134"/>
      </rPr>
      <t>分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，挑战杯省赛银奖（负责人）</t>
    </r>
    <r>
      <rPr>
        <sz val="11"/>
        <rFont val="Times New Roman"/>
        <charset val="134"/>
      </rPr>
      <t>+3</t>
    </r>
    <r>
      <rPr>
        <sz val="11"/>
        <rFont val="宋体"/>
        <charset val="134"/>
      </rPr>
      <t>分、挑战杯省赛铜奖</t>
    </r>
    <r>
      <rPr>
        <sz val="11"/>
        <rFont val="Times New Roman"/>
        <charset val="134"/>
      </rPr>
      <t>+1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</si>
  <si>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挑战杯省赛铜奖未有获奖证明</t>
    </r>
  </si>
  <si>
    <r>
      <rPr>
        <sz val="11"/>
        <rFont val="宋体"/>
        <charset val="134"/>
      </rPr>
      <t>黄惠威</t>
    </r>
  </si>
  <si>
    <r>
      <rPr>
        <sz val="11"/>
        <rFont val="宋体"/>
        <charset val="134"/>
      </rPr>
      <t>北大核心一篇，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分
其他期刊，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</si>
  <si>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第四届全国大学生生命科学创新创业大赛二等奖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分，第五届全国大学生命科学创新创业大赛三等奖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</si>
  <si>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北大核心一篇（现代食品科技），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分；
其他期刊（农产品加工），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分；
第四届全国大学生生命科学创新创业大赛二等奖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分，第五届全国大学生命科学创新创业大赛三等奖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</si>
  <si>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杨洛霁</t>
    </r>
  </si>
  <si>
    <r>
      <rPr>
        <sz val="11"/>
        <rFont val="宋体"/>
        <charset val="134"/>
      </rPr>
      <t>第五届全国大学生生命科学创新创业大赛三等奖加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</si>
  <si>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张澳</t>
    </r>
  </si>
  <si>
    <r>
      <rPr>
        <sz val="11"/>
        <rFont val="宋体"/>
        <charset val="134"/>
      </rPr>
      <t>首届天津市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大学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中学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科普创新大赛科学实验展演赛道一等奖（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</si>
  <si>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史文丽</t>
    </r>
  </si>
  <si>
    <r>
      <rPr>
        <sz val="11"/>
        <rFont val="宋体"/>
        <charset val="134"/>
      </rPr>
      <t>周涛</t>
    </r>
  </si>
  <si>
    <r>
      <rPr>
        <sz val="11"/>
        <rFont val="宋体"/>
        <charset val="134"/>
      </rPr>
      <t>全国大学生生命科学竞赛（</t>
    </r>
    <r>
      <rPr>
        <sz val="11"/>
        <rFont val="Times New Roman"/>
        <charset val="134"/>
      </rPr>
      <t>CULSC</t>
    </r>
    <r>
      <rPr>
        <sz val="11"/>
        <rFont val="宋体"/>
        <charset val="134"/>
      </rPr>
      <t>）国家级一等奖项目成员</t>
    </r>
    <r>
      <rPr>
        <sz val="11"/>
        <rFont val="Times New Roman"/>
        <charset val="134"/>
      </rPr>
      <t>+2.5</t>
    </r>
    <r>
      <rPr>
        <sz val="11"/>
        <rFont val="宋体"/>
        <charset val="134"/>
      </rPr>
      <t>分
第五届全国大学生生命科学创新创业大赛国家级三等奖项目成员</t>
    </r>
    <r>
      <rPr>
        <sz val="11"/>
        <rFont val="Times New Roman"/>
        <charset val="134"/>
      </rPr>
      <t>+1.5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</si>
  <si>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黄铭新</t>
    </r>
  </si>
  <si>
    <r>
      <rPr>
        <sz val="11"/>
        <rFont val="宋体"/>
        <charset val="134"/>
      </rPr>
      <t>简焕玮</t>
    </r>
  </si>
  <si>
    <r>
      <rPr>
        <sz val="11"/>
        <rFont val="宋体"/>
        <charset val="134"/>
      </rPr>
      <t>张育昆</t>
    </r>
  </si>
  <si>
    <r>
      <rPr>
        <sz val="11"/>
        <rFont val="宋体"/>
        <charset val="134"/>
      </rPr>
      <t>曹晓聆</t>
    </r>
  </si>
  <si>
    <r>
      <rPr>
        <sz val="11"/>
        <rFont val="宋体"/>
        <charset val="134"/>
      </rPr>
      <t>李娜</t>
    </r>
  </si>
  <si>
    <r>
      <rPr>
        <sz val="11"/>
        <rFont val="宋体"/>
        <charset val="134"/>
      </rPr>
      <t>杨益双</t>
    </r>
  </si>
  <si>
    <r>
      <rPr>
        <sz val="11"/>
        <rFont val="宋体"/>
        <charset val="134"/>
      </rPr>
      <t>郭大弟</t>
    </r>
  </si>
  <si>
    <r>
      <rPr>
        <sz val="11"/>
        <rFont val="宋体"/>
        <charset val="134"/>
      </rPr>
      <t>严如玉</t>
    </r>
  </si>
  <si>
    <r>
      <rPr>
        <sz val="11"/>
        <rFont val="宋体"/>
        <charset val="134"/>
      </rPr>
      <t>吴紫彬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</si>
  <si>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国家奖学金（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</t>
    </r>
    <r>
      <rPr>
        <sz val="11"/>
        <rFont val="Times New Roman"/>
        <charset val="134"/>
      </rPr>
      <t>2.</t>
    </r>
    <r>
      <rPr>
        <sz val="11"/>
        <rFont val="宋体"/>
        <charset val="134"/>
      </rPr>
      <t>第十二届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挑战杯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广东大学生创新创业大赛铜奖（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</t>
    </r>
    <r>
      <rPr>
        <sz val="11"/>
        <rFont val="Times New Roman"/>
        <charset val="134"/>
      </rPr>
      <t>3.</t>
    </r>
    <r>
      <rPr>
        <sz val="11"/>
        <rFont val="宋体"/>
        <charset val="134"/>
      </rPr>
      <t>第七届中国国际互联网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广东省分赛铜奖（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</si>
  <si>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国家奖学金（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</t>
    </r>
    <r>
      <rPr>
        <sz val="11"/>
        <rFont val="Times New Roman"/>
        <charset val="134"/>
      </rPr>
      <t>2.</t>
    </r>
    <r>
      <rPr>
        <sz val="11"/>
        <rFont val="宋体"/>
        <charset val="134"/>
      </rPr>
      <t>第十二届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挑战杯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广东大学生创新创业大赛铜奖（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分）</t>
    </r>
    <r>
      <rPr>
        <sz val="11"/>
        <rFont val="Times New Roman"/>
        <charset val="134"/>
      </rPr>
      <t>3.</t>
    </r>
    <r>
      <rPr>
        <sz val="11"/>
        <rFont val="宋体"/>
        <charset val="134"/>
      </rPr>
      <t>第七届中国国际互联网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广东省分赛铜奖（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</si>
  <si>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余鸿涛</t>
    </r>
  </si>
  <si>
    <r>
      <rPr>
        <sz val="11"/>
        <rFont val="宋体"/>
        <charset val="134"/>
      </rPr>
      <t>吕晨豪</t>
    </r>
  </si>
  <si>
    <r>
      <rPr>
        <sz val="11"/>
        <rFont val="宋体"/>
        <charset val="134"/>
      </rPr>
      <t>杨秋变</t>
    </r>
  </si>
  <si>
    <r>
      <rPr>
        <sz val="11"/>
        <rFont val="宋体"/>
        <charset val="134"/>
      </rPr>
      <t>郑宜玫</t>
    </r>
  </si>
  <si>
    <r>
      <rPr>
        <sz val="11"/>
        <rFont val="宋体"/>
        <charset val="134"/>
      </rPr>
      <t>李子怡</t>
    </r>
  </si>
  <si>
    <r>
      <rPr>
        <sz val="11"/>
        <rFont val="宋体"/>
        <charset val="134"/>
      </rPr>
      <t>辽宁省普通高等学校本科大学生食品创新大赛三等奖，负责人加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</si>
  <si>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林家如</t>
    </r>
  </si>
  <si>
    <r>
      <rPr>
        <sz val="11"/>
        <rFont val="宋体"/>
        <charset val="134"/>
      </rPr>
      <t>第六届中国国际互联网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大学生创新创业大赛广东分赛银奖（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</si>
  <si>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许婧怡</t>
    </r>
  </si>
  <si>
    <r>
      <rPr>
        <sz val="11"/>
        <rFont val="宋体"/>
        <charset val="134"/>
      </rPr>
      <t>孟千杰</t>
    </r>
  </si>
  <si>
    <r>
      <rPr>
        <sz val="11"/>
        <rFont val="宋体"/>
        <charset val="134"/>
      </rPr>
      <t>曹婷</t>
    </r>
  </si>
  <si>
    <r>
      <rPr>
        <sz val="11"/>
        <rFont val="宋体"/>
        <charset val="134"/>
      </rPr>
      <t>欧婷婷</t>
    </r>
  </si>
  <si>
    <r>
      <rPr>
        <sz val="11"/>
        <rFont val="宋体"/>
        <charset val="134"/>
      </rPr>
      <t>文舜华</t>
    </r>
  </si>
  <si>
    <r>
      <rPr>
        <sz val="11"/>
        <rFont val="宋体"/>
        <charset val="134"/>
      </rPr>
      <t>张奕懿</t>
    </r>
  </si>
  <si>
    <r>
      <rPr>
        <sz val="11"/>
        <rFont val="宋体"/>
        <charset val="134"/>
      </rPr>
      <t>李天飞</t>
    </r>
  </si>
  <si>
    <r>
      <rPr>
        <sz val="11"/>
        <rFont val="宋体"/>
        <charset val="134"/>
      </rPr>
      <t>邱国栋</t>
    </r>
  </si>
  <si>
    <r>
      <rPr>
        <sz val="11"/>
        <rFont val="宋体"/>
        <charset val="134"/>
      </rPr>
      <t>袁铭</t>
    </r>
  </si>
  <si>
    <r>
      <rPr>
        <sz val="11"/>
        <rFont val="宋体"/>
        <charset val="134"/>
      </rPr>
      <t>赵皓卿</t>
    </r>
  </si>
  <si>
    <r>
      <rPr>
        <sz val="11"/>
        <rFont val="宋体"/>
        <charset val="134"/>
      </rPr>
      <t>杨芳菲</t>
    </r>
  </si>
  <si>
    <r>
      <rPr>
        <sz val="11"/>
        <rFont val="宋体"/>
        <charset val="134"/>
      </rPr>
      <t>刘前</t>
    </r>
  </si>
  <si>
    <r>
      <rPr>
        <sz val="11"/>
        <rFont val="宋体"/>
        <charset val="134"/>
      </rPr>
      <t>聂琛环</t>
    </r>
  </si>
  <si>
    <r>
      <rPr>
        <sz val="11"/>
        <rFont val="宋体"/>
        <charset val="134"/>
      </rPr>
      <t>陆梓萌</t>
    </r>
  </si>
  <si>
    <r>
      <rPr>
        <sz val="11"/>
        <rFont val="宋体"/>
        <charset val="134"/>
      </rPr>
      <t>许瑞娜</t>
    </r>
  </si>
  <si>
    <r>
      <rPr>
        <sz val="11"/>
        <rFont val="宋体"/>
        <charset val="134"/>
      </rPr>
      <t>屈思宇</t>
    </r>
  </si>
  <si>
    <r>
      <rPr>
        <sz val="11"/>
        <rFont val="宋体"/>
        <charset val="134"/>
      </rPr>
      <t>湖南省第十届大学生化学化工学科竞赛二等奖</t>
    </r>
    <r>
      <rPr>
        <sz val="11"/>
        <rFont val="Times New Roman"/>
        <charset val="134"/>
      </rPr>
      <t>+1.5</t>
    </r>
  </si>
  <si>
    <r>
      <rPr>
        <sz val="11"/>
        <rFont val="宋体"/>
        <charset val="134"/>
      </rPr>
      <t>陈婧欣</t>
    </r>
  </si>
  <si>
    <r>
      <rPr>
        <sz val="11"/>
        <rFont val="宋体"/>
        <charset val="134"/>
      </rPr>
      <t>邓佳伟</t>
    </r>
  </si>
  <si>
    <r>
      <rPr>
        <sz val="11"/>
        <rFont val="宋体"/>
        <charset val="134"/>
      </rPr>
      <t>刘婕</t>
    </r>
  </si>
  <si>
    <r>
      <rPr>
        <sz val="11"/>
        <rFont val="Times New Roman"/>
        <charset val="134"/>
      </rPr>
      <t>2019</t>
    </r>
    <r>
      <rPr>
        <sz val="11"/>
        <rFont val="宋体"/>
        <charset val="134"/>
      </rPr>
      <t>大创省级立项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分；</t>
    </r>
    <r>
      <rPr>
        <sz val="11"/>
        <rFont val="Times New Roman"/>
        <charset val="134"/>
      </rPr>
      <t>2020</t>
    </r>
    <r>
      <rPr>
        <sz val="11"/>
        <rFont val="宋体"/>
        <charset val="134"/>
      </rPr>
      <t>李锦记杯入围国赛复赛</t>
    </r>
  </si>
  <si>
    <r>
      <rPr>
        <sz val="11"/>
        <rFont val="宋体"/>
        <charset val="134"/>
      </rPr>
      <t>毛苗苗</t>
    </r>
  </si>
  <si>
    <r>
      <rPr>
        <sz val="11"/>
        <rFont val="宋体"/>
        <charset val="134"/>
      </rPr>
      <t>易熠</t>
    </r>
  </si>
  <si>
    <r>
      <rPr>
        <sz val="11"/>
        <rFont val="宋体"/>
        <charset val="134"/>
      </rPr>
      <t>农真珍</t>
    </r>
  </si>
  <si>
    <r>
      <rPr>
        <sz val="11"/>
        <rFont val="Times New Roman"/>
        <charset val="134"/>
      </rPr>
      <t>1.5</t>
    </r>
    <r>
      <rPr>
        <sz val="11"/>
        <rFont val="宋体"/>
        <charset val="134"/>
      </rPr>
      <t>→美国大学生数学建模竞赛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</si>
  <si>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（参与但未获奖不得分）</t>
    </r>
  </si>
  <si>
    <r>
      <rPr>
        <sz val="11"/>
        <rFont val="Times New Roman"/>
        <charset val="134"/>
      </rPr>
      <t>1.5</t>
    </r>
    <r>
      <rPr>
        <sz val="11"/>
        <rFont val="宋体"/>
        <charset val="134"/>
      </rPr>
      <t>→美国大学生数学建模竞赛（参与但未获奖不得分）</t>
    </r>
  </si>
  <si>
    <r>
      <rPr>
        <sz val="11"/>
        <rFont val="宋体"/>
        <charset val="134"/>
      </rPr>
      <t>凌纪云</t>
    </r>
  </si>
  <si>
    <r>
      <rPr>
        <sz val="11"/>
        <rFont val="宋体"/>
        <charset val="134"/>
      </rPr>
      <t>徐瑞</t>
    </r>
  </si>
  <si>
    <r>
      <rPr>
        <sz val="11"/>
        <rFont val="宋体"/>
        <charset val="134"/>
      </rPr>
      <t>刘艳</t>
    </r>
  </si>
  <si>
    <r>
      <rPr>
        <sz val="11"/>
        <rFont val="宋体"/>
        <charset val="134"/>
      </rPr>
      <t>朱韵琦</t>
    </r>
  </si>
  <si>
    <r>
      <rPr>
        <sz val="11"/>
        <rFont val="宋体"/>
        <charset val="134"/>
      </rPr>
      <t>第四届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农夫山泉杯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在杭食品创新科技大赛二等奖，负责人加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</si>
  <si>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蒋端</t>
    </r>
  </si>
  <si>
    <r>
      <rPr>
        <sz val="11"/>
        <rFont val="宋体"/>
        <charset val="134"/>
      </rPr>
      <t>严毅鹏</t>
    </r>
  </si>
  <si>
    <r>
      <rPr>
        <sz val="11"/>
        <rFont val="宋体"/>
        <charset val="134"/>
      </rPr>
      <t>常旭龙</t>
    </r>
  </si>
  <si>
    <r>
      <rPr>
        <sz val="11"/>
        <rFont val="宋体"/>
        <charset val="134"/>
      </rPr>
      <t>闫格</t>
    </r>
  </si>
  <si>
    <r>
      <rPr>
        <sz val="11"/>
        <rFont val="宋体"/>
        <charset val="134"/>
      </rPr>
      <t>裴庭辉</t>
    </r>
  </si>
  <si>
    <r>
      <rPr>
        <sz val="11"/>
        <rFont val="宋体"/>
        <charset val="134"/>
      </rPr>
      <t>毕超惠</t>
    </r>
  </si>
  <si>
    <r>
      <rPr>
        <sz val="11"/>
        <rFont val="宋体"/>
        <charset val="134"/>
      </rPr>
      <t>梁淳雄</t>
    </r>
  </si>
  <si>
    <r>
      <rPr>
        <sz val="11"/>
        <rFont val="宋体"/>
        <charset val="134"/>
      </rPr>
      <t>陈小辰</t>
    </r>
  </si>
  <si>
    <r>
      <rPr>
        <sz val="11"/>
        <rFont val="宋体"/>
        <charset val="134"/>
      </rPr>
      <t>彭浩文</t>
    </r>
  </si>
  <si>
    <r>
      <rPr>
        <sz val="11"/>
        <rFont val="宋体"/>
        <charset val="134"/>
      </rPr>
      <t>曾媚</t>
    </r>
  </si>
  <si>
    <r>
      <rPr>
        <sz val="11"/>
        <rFont val="宋体"/>
        <charset val="134"/>
      </rPr>
      <t>谢庆庄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</si>
</sst>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1" fillId="14" borderId="2" applyNumberFormat="0" applyAlignment="0" applyProtection="0">
      <alignment vertical="center"/>
    </xf>
    <xf numFmtId="0" fontId="22" fillId="15" borderId="7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3" fontId="2" fillId="0" borderId="1" xfId="8" applyFont="1" applyFill="1" applyBorder="1" applyAlignment="1">
      <alignment horizontal="center" vertical="center" wrapText="1"/>
    </xf>
    <xf numFmtId="43" fontId="2" fillId="4" borderId="1" xfId="8" applyFont="1" applyFill="1" applyBorder="1" applyAlignment="1">
      <alignment horizontal="center" vertical="center" wrapText="1"/>
    </xf>
    <xf numFmtId="43" fontId="1" fillId="2" borderId="1" xfId="8" applyFont="1" applyFill="1" applyBorder="1" applyAlignment="1">
      <alignment horizontal="center" vertical="center" wrapText="1"/>
    </xf>
    <xf numFmtId="43" fontId="1" fillId="3" borderId="1" xfId="8" applyFont="1" applyFill="1" applyBorder="1" applyAlignment="1">
      <alignment horizontal="center" vertical="center" wrapText="1"/>
    </xf>
    <xf numFmtId="43" fontId="1" fillId="0" borderId="1" xfId="8" applyFont="1" applyFill="1" applyBorder="1" applyAlignment="1">
      <alignment horizontal="center" vertical="center" wrapText="1"/>
    </xf>
    <xf numFmtId="43" fontId="1" fillId="2" borderId="1" xfId="8" applyFont="1" applyFill="1" applyBorder="1" applyAlignment="1" applyProtection="1">
      <alignment horizontal="center" vertical="center" wrapText="1"/>
    </xf>
    <xf numFmtId="43" fontId="1" fillId="3" borderId="1" xfId="8" applyFont="1" applyFill="1" applyBorder="1" applyAlignment="1" applyProtection="1">
      <alignment horizontal="center" vertical="center" wrapText="1"/>
    </xf>
    <xf numFmtId="43" fontId="1" fillId="0" borderId="1" xfId="8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"/>
  <sheetViews>
    <sheetView workbookViewId="0">
      <pane ySplit="1" topLeftCell="A2" activePane="bottomLeft" state="frozen"/>
      <selection/>
      <selection pane="bottomLeft" activeCell="G10" sqref="G10"/>
    </sheetView>
  </sheetViews>
  <sheetFormatPr defaultColWidth="9" defaultRowHeight="30" customHeight="1" outlineLevelRow="6"/>
  <cols>
    <col min="1" max="1" width="9" style="1"/>
    <col min="2" max="2" width="11.2666666666667" style="1" customWidth="1"/>
    <col min="3" max="3" width="13" style="1" customWidth="1"/>
    <col min="4" max="7" width="9" style="1"/>
    <col min="8" max="8" width="15.6" style="1" customWidth="1"/>
    <col min="9" max="9" width="13" style="1" hidden="1" customWidth="1"/>
    <col min="10" max="10" width="14.2666666666667" style="1" hidden="1" customWidth="1"/>
    <col min="11" max="11" width="13.6" style="1" hidden="1" customWidth="1"/>
    <col min="12" max="13" width="9.06666666666667" style="1" hidden="1" customWidth="1"/>
    <col min="14" max="14" width="15.8666666666667" style="1" hidden="1" customWidth="1"/>
    <col min="15" max="15" width="13.6" style="1" hidden="1" customWidth="1"/>
    <col min="16" max="16" width="12.4666666666667" style="1" hidden="1" customWidth="1"/>
    <col min="17" max="17" width="23.2666666666667" style="1" hidden="1" customWidth="1"/>
    <col min="18" max="18" width="23.4" style="1" hidden="1" customWidth="1"/>
    <col min="19" max="25" width="9.06666666666667" style="1" hidden="1" customWidth="1"/>
    <col min="26" max="26" width="9" style="1" hidden="1" customWidth="1"/>
    <col min="27" max="27" width="9.06666666666667" style="1" hidden="1" customWidth="1"/>
    <col min="28" max="29" width="9" style="1" hidden="1" customWidth="1"/>
    <col min="30" max="31" width="15.6666666666667" style="1" hidden="1" customWidth="1"/>
    <col min="32" max="16384" width="9" style="1"/>
  </cols>
  <sheetData>
    <row r="1" customHeight="1" spans="1:3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8" t="s">
        <v>11</v>
      </c>
      <c r="M1" s="9" t="s">
        <v>12</v>
      </c>
      <c r="N1" s="2" t="s">
        <v>13</v>
      </c>
      <c r="O1" s="2" t="s">
        <v>14</v>
      </c>
      <c r="P1" s="9" t="s">
        <v>15</v>
      </c>
      <c r="Q1" s="2" t="s">
        <v>16</v>
      </c>
      <c r="R1" s="2" t="s">
        <v>17</v>
      </c>
      <c r="S1" s="9" t="s">
        <v>18</v>
      </c>
      <c r="T1" s="2" t="s">
        <v>19</v>
      </c>
      <c r="U1" s="2" t="s">
        <v>20</v>
      </c>
      <c r="V1" s="9" t="s">
        <v>21</v>
      </c>
      <c r="W1" s="8" t="s">
        <v>22</v>
      </c>
      <c r="X1" s="8" t="s">
        <v>23</v>
      </c>
      <c r="Y1" s="9" t="s">
        <v>24</v>
      </c>
      <c r="Z1" s="2" t="s">
        <v>25</v>
      </c>
      <c r="AA1" s="2" t="s">
        <v>26</v>
      </c>
      <c r="AB1" s="9" t="s">
        <v>27</v>
      </c>
      <c r="AC1" s="2" t="s">
        <v>28</v>
      </c>
      <c r="AD1" s="2" t="s">
        <v>29</v>
      </c>
      <c r="AE1" s="9" t="s">
        <v>30</v>
      </c>
      <c r="AF1" s="9" t="s">
        <v>31</v>
      </c>
    </row>
    <row r="2" customHeight="1" spans="1:32">
      <c r="A2" s="1" t="s">
        <v>32</v>
      </c>
      <c r="B2" s="1" t="s">
        <v>33</v>
      </c>
      <c r="C2" s="1">
        <v>20222145054</v>
      </c>
      <c r="D2" s="1" t="s">
        <v>34</v>
      </c>
      <c r="E2" s="1" t="s">
        <v>35</v>
      </c>
      <c r="F2" s="1" t="s">
        <v>36</v>
      </c>
      <c r="G2" s="1" t="s">
        <v>37</v>
      </c>
      <c r="H2" s="1" t="s">
        <v>38</v>
      </c>
      <c r="W2" s="12"/>
      <c r="X2" s="12"/>
      <c r="Y2" s="12"/>
      <c r="AC2" s="1" t="s">
        <v>39</v>
      </c>
      <c r="AD2" s="1" t="s">
        <v>40</v>
      </c>
      <c r="AE2" s="1" t="s">
        <v>41</v>
      </c>
      <c r="AF2" s="16" t="s">
        <v>42</v>
      </c>
    </row>
    <row r="3" customHeight="1" spans="1:32">
      <c r="A3" s="1" t="s">
        <v>32</v>
      </c>
      <c r="B3" s="1" t="s">
        <v>43</v>
      </c>
      <c r="C3" s="1">
        <v>20222145009</v>
      </c>
      <c r="D3" s="1" t="s">
        <v>44</v>
      </c>
      <c r="E3" s="1" t="s">
        <v>45</v>
      </c>
      <c r="F3" s="1" t="s">
        <v>36</v>
      </c>
      <c r="G3" s="1" t="s">
        <v>37</v>
      </c>
      <c r="H3" s="1" t="s">
        <v>38</v>
      </c>
      <c r="L3" s="12"/>
      <c r="M3" s="12"/>
      <c r="W3" s="12"/>
      <c r="X3" s="12"/>
      <c r="Y3" s="12"/>
      <c r="AC3" s="1" t="s">
        <v>46</v>
      </c>
      <c r="AD3" s="1" t="s">
        <v>47</v>
      </c>
      <c r="AE3" s="1" t="s">
        <v>48</v>
      </c>
      <c r="AF3" s="16" t="s">
        <v>42</v>
      </c>
    </row>
    <row r="4" customHeight="1" spans="1:32">
      <c r="A4" s="1" t="s">
        <v>32</v>
      </c>
      <c r="B4" s="1" t="s">
        <v>43</v>
      </c>
      <c r="C4" s="1">
        <v>20222145019</v>
      </c>
      <c r="D4" s="1" t="s">
        <v>49</v>
      </c>
      <c r="E4" s="1" t="s">
        <v>45</v>
      </c>
      <c r="F4" s="1" t="s">
        <v>36</v>
      </c>
      <c r="G4" s="1" t="s">
        <v>37</v>
      </c>
      <c r="H4" s="1" t="s">
        <v>38</v>
      </c>
      <c r="L4" s="12"/>
      <c r="M4" s="12"/>
      <c r="W4" s="12"/>
      <c r="X4" s="12"/>
      <c r="Y4" s="12"/>
      <c r="AC4" s="1" t="s">
        <v>46</v>
      </c>
      <c r="AD4" s="1" t="s">
        <v>47</v>
      </c>
      <c r="AE4" s="1" t="s">
        <v>48</v>
      </c>
      <c r="AF4" s="16" t="s">
        <v>42</v>
      </c>
    </row>
    <row r="5" customHeight="1" spans="1:32">
      <c r="A5" s="1" t="s">
        <v>32</v>
      </c>
      <c r="B5" s="1" t="s">
        <v>43</v>
      </c>
      <c r="C5" s="1">
        <v>20222145022</v>
      </c>
      <c r="D5" s="1" t="s">
        <v>50</v>
      </c>
      <c r="E5" s="1" t="s">
        <v>45</v>
      </c>
      <c r="F5" s="1" t="s">
        <v>36</v>
      </c>
      <c r="G5" s="1" t="s">
        <v>37</v>
      </c>
      <c r="H5" s="1" t="s">
        <v>38</v>
      </c>
      <c r="L5" s="12"/>
      <c r="M5" s="12"/>
      <c r="W5" s="12"/>
      <c r="X5" s="12"/>
      <c r="Y5" s="12"/>
      <c r="AC5" s="1" t="s">
        <v>51</v>
      </c>
      <c r="AD5" s="1" t="s">
        <v>47</v>
      </c>
      <c r="AE5" s="1" t="s">
        <v>48</v>
      </c>
      <c r="AF5" s="16" t="s">
        <v>42</v>
      </c>
    </row>
    <row r="6" customHeight="1" spans="1:32">
      <c r="A6" s="1" t="s">
        <v>32</v>
      </c>
      <c r="B6" s="1" t="s">
        <v>52</v>
      </c>
      <c r="C6" s="7">
        <v>20222145040</v>
      </c>
      <c r="D6" s="1" t="s">
        <v>53</v>
      </c>
      <c r="E6" s="1" t="s">
        <v>45</v>
      </c>
      <c r="F6" s="1" t="s">
        <v>36</v>
      </c>
      <c r="G6" s="1" t="s">
        <v>37</v>
      </c>
      <c r="H6" s="1" t="s">
        <v>38</v>
      </c>
      <c r="L6" s="12"/>
      <c r="M6" s="12"/>
      <c r="W6" s="12"/>
      <c r="X6" s="12"/>
      <c r="Y6" s="12"/>
      <c r="AC6" s="1" t="s">
        <v>54</v>
      </c>
      <c r="AD6" s="1" t="s">
        <v>48</v>
      </c>
      <c r="AE6" s="1" t="s">
        <v>55</v>
      </c>
      <c r="AF6" s="16" t="s">
        <v>42</v>
      </c>
    </row>
    <row r="7" customHeight="1" spans="1:32">
      <c r="A7" s="1" t="s">
        <v>32</v>
      </c>
      <c r="B7" s="1" t="s">
        <v>52</v>
      </c>
      <c r="C7" s="7">
        <v>20222145041</v>
      </c>
      <c r="D7" s="1" t="s">
        <v>56</v>
      </c>
      <c r="E7" s="1" t="s">
        <v>45</v>
      </c>
      <c r="F7" s="1" t="s">
        <v>36</v>
      </c>
      <c r="G7" s="1" t="s">
        <v>37</v>
      </c>
      <c r="H7" s="1" t="s">
        <v>38</v>
      </c>
      <c r="L7" s="12"/>
      <c r="M7" s="12"/>
      <c r="W7" s="12"/>
      <c r="X7" s="12"/>
      <c r="Y7" s="12"/>
      <c r="AC7" s="1" t="s">
        <v>57</v>
      </c>
      <c r="AD7" s="1" t="s">
        <v>48</v>
      </c>
      <c r="AE7" s="1" t="s">
        <v>55</v>
      </c>
      <c r="AF7" s="16" t="s">
        <v>42</v>
      </c>
    </row>
  </sheetData>
  <autoFilter ref="A1:AE7">
    <extLst/>
  </autoFilter>
  <sortState ref="A2:AE269">
    <sortCondition ref="Y1:Y269" descending="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"/>
  <sheetViews>
    <sheetView zoomScale="96" zoomScaleNormal="96" workbookViewId="0">
      <pane ySplit="1" topLeftCell="A2" activePane="bottomLeft" state="frozen"/>
      <selection/>
      <selection pane="bottomLeft" activeCell="AF11" sqref="AF11"/>
    </sheetView>
  </sheetViews>
  <sheetFormatPr defaultColWidth="9" defaultRowHeight="30" customHeight="1"/>
  <cols>
    <col min="1" max="1" width="9" style="1"/>
    <col min="2" max="2" width="11.2666666666667" style="1" customWidth="1"/>
    <col min="3" max="3" width="13" style="1" customWidth="1"/>
    <col min="4" max="7" width="9" style="1"/>
    <col min="8" max="8" width="15.6" style="1" customWidth="1"/>
    <col min="9" max="9" width="13" style="1" customWidth="1"/>
    <col min="10" max="10" width="14.2666666666667" style="1" customWidth="1"/>
    <col min="11" max="11" width="13.6" style="1" customWidth="1"/>
    <col min="12" max="13" width="9.06666666666667" style="1" customWidth="1"/>
    <col min="14" max="14" width="15.8666666666667" style="1" hidden="1" customWidth="1"/>
    <col min="15" max="15" width="13.6" style="1" hidden="1" customWidth="1"/>
    <col min="16" max="16" width="12.4666666666667" style="1" hidden="1" customWidth="1"/>
    <col min="17" max="17" width="23.2666666666667" style="1" hidden="1" customWidth="1"/>
    <col min="18" max="18" width="23.4" style="1" hidden="1" customWidth="1"/>
    <col min="19" max="24" width="9.06666666666667" style="1" hidden="1" customWidth="1"/>
    <col min="25" max="25" width="9.06666666666667" style="1" customWidth="1"/>
    <col min="26" max="16384" width="9" style="1"/>
  </cols>
  <sheetData>
    <row r="1" ht="108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8" t="s">
        <v>11</v>
      </c>
      <c r="M1" s="9" t="s">
        <v>12</v>
      </c>
      <c r="N1" s="2" t="s">
        <v>13</v>
      </c>
      <c r="O1" s="2" t="s">
        <v>14</v>
      </c>
      <c r="P1" s="9" t="s">
        <v>15</v>
      </c>
      <c r="Q1" s="2" t="s">
        <v>16</v>
      </c>
      <c r="R1" s="2" t="s">
        <v>17</v>
      </c>
      <c r="S1" s="9" t="s">
        <v>18</v>
      </c>
      <c r="T1" s="2" t="s">
        <v>19</v>
      </c>
      <c r="U1" s="2" t="s">
        <v>20</v>
      </c>
      <c r="V1" s="9" t="s">
        <v>21</v>
      </c>
      <c r="W1" s="8" t="s">
        <v>22</v>
      </c>
      <c r="X1" s="8" t="s">
        <v>23</v>
      </c>
      <c r="Y1" s="9" t="s">
        <v>24</v>
      </c>
      <c r="Z1" s="9" t="s">
        <v>31</v>
      </c>
    </row>
    <row r="2" customHeight="1" spans="1:26">
      <c r="A2" s="3" t="s">
        <v>32</v>
      </c>
      <c r="B2" s="3" t="s">
        <v>58</v>
      </c>
      <c r="C2" s="3">
        <v>20222047003</v>
      </c>
      <c r="D2" s="3" t="s">
        <v>59</v>
      </c>
      <c r="E2" s="3" t="s">
        <v>45</v>
      </c>
      <c r="F2" s="3" t="s">
        <v>60</v>
      </c>
      <c r="G2" s="3" t="s">
        <v>37</v>
      </c>
      <c r="H2" s="3" t="s">
        <v>61</v>
      </c>
      <c r="I2" s="3">
        <v>307</v>
      </c>
      <c r="J2" s="3">
        <v>84.34</v>
      </c>
      <c r="K2" s="3">
        <v>65.988</v>
      </c>
      <c r="L2" s="10">
        <v>65.988</v>
      </c>
      <c r="M2" s="10">
        <f t="shared" ref="M2:M9" si="0">I2*0.16+J2*0.2</f>
        <v>65.988</v>
      </c>
      <c r="N2" s="3" t="s">
        <v>62</v>
      </c>
      <c r="O2" s="3">
        <v>24</v>
      </c>
      <c r="P2" s="3">
        <v>24</v>
      </c>
      <c r="Q2" s="3" t="s">
        <v>63</v>
      </c>
      <c r="R2" s="3">
        <v>0</v>
      </c>
      <c r="S2" s="3">
        <v>0</v>
      </c>
      <c r="T2" s="3"/>
      <c r="U2" s="3"/>
      <c r="V2" s="3"/>
      <c r="W2" s="10">
        <v>91.988</v>
      </c>
      <c r="X2" s="10">
        <v>89.988</v>
      </c>
      <c r="Y2" s="10">
        <f>M2+P2+S2</f>
        <v>89.988</v>
      </c>
      <c r="Z2" s="16" t="s">
        <v>42</v>
      </c>
    </row>
    <row r="3" customHeight="1" spans="1:26">
      <c r="A3" s="3" t="s">
        <v>32</v>
      </c>
      <c r="B3" s="3" t="s">
        <v>64</v>
      </c>
      <c r="C3" s="3">
        <v>20222047007</v>
      </c>
      <c r="D3" s="3" t="s">
        <v>65</v>
      </c>
      <c r="E3" s="3" t="s">
        <v>35</v>
      </c>
      <c r="F3" s="3" t="s">
        <v>60</v>
      </c>
      <c r="G3" s="3" t="s">
        <v>37</v>
      </c>
      <c r="H3" s="3" t="s">
        <v>61</v>
      </c>
      <c r="I3" s="3">
        <v>360</v>
      </c>
      <c r="J3" s="3">
        <v>91.08</v>
      </c>
      <c r="K3" s="3">
        <v>75.816</v>
      </c>
      <c r="L3" s="3">
        <v>75.816</v>
      </c>
      <c r="M3" s="10">
        <f t="shared" si="0"/>
        <v>75.816</v>
      </c>
      <c r="N3" s="3"/>
      <c r="O3" s="3" t="s">
        <v>66</v>
      </c>
      <c r="P3" s="3"/>
      <c r="Q3" s="3" t="s">
        <v>67</v>
      </c>
      <c r="R3" s="3" t="s">
        <v>67</v>
      </c>
      <c r="S3" s="3"/>
      <c r="T3" s="3"/>
      <c r="U3" s="3"/>
      <c r="V3" s="3"/>
      <c r="W3" s="13">
        <v>81.816</v>
      </c>
      <c r="X3" s="13">
        <v>81.816</v>
      </c>
      <c r="Y3" s="13">
        <v>81.816</v>
      </c>
      <c r="Z3" s="16" t="s">
        <v>42</v>
      </c>
    </row>
    <row r="4" customHeight="1" spans="1:26">
      <c r="A4" s="5" t="s">
        <v>32</v>
      </c>
      <c r="B4" s="5" t="s">
        <v>52</v>
      </c>
      <c r="C4" s="5">
        <v>20222047004</v>
      </c>
      <c r="D4" s="5" t="s">
        <v>68</v>
      </c>
      <c r="E4" s="5" t="s">
        <v>45</v>
      </c>
      <c r="F4" s="5" t="s">
        <v>60</v>
      </c>
      <c r="G4" s="5" t="s">
        <v>37</v>
      </c>
      <c r="H4" s="5" t="s">
        <v>61</v>
      </c>
      <c r="I4" s="5">
        <v>332</v>
      </c>
      <c r="J4" s="5">
        <v>82.08</v>
      </c>
      <c r="K4" s="5">
        <v>69.54</v>
      </c>
      <c r="L4" s="11">
        <v>69.536</v>
      </c>
      <c r="M4" s="11">
        <f t="shared" si="0"/>
        <v>69.536</v>
      </c>
      <c r="N4" s="5"/>
      <c r="O4" s="5"/>
      <c r="P4" s="5"/>
      <c r="Q4" s="5" t="s">
        <v>69</v>
      </c>
      <c r="R4" s="5">
        <v>2</v>
      </c>
      <c r="S4" s="5" t="s">
        <v>69</v>
      </c>
      <c r="T4" s="5"/>
      <c r="U4" s="5"/>
      <c r="V4" s="5"/>
      <c r="W4" s="11">
        <v>71.54</v>
      </c>
      <c r="X4" s="11">
        <v>71.54</v>
      </c>
      <c r="Y4" s="11">
        <f>X4</f>
        <v>71.54</v>
      </c>
      <c r="Z4" s="19" t="s">
        <v>70</v>
      </c>
    </row>
    <row r="5" customHeight="1" spans="1:26">
      <c r="A5" s="5" t="s">
        <v>32</v>
      </c>
      <c r="B5" s="5" t="s">
        <v>64</v>
      </c>
      <c r="C5" s="5">
        <v>20222047001</v>
      </c>
      <c r="D5" s="5" t="s">
        <v>71</v>
      </c>
      <c r="E5" s="5" t="s">
        <v>45</v>
      </c>
      <c r="F5" s="5" t="s">
        <v>60</v>
      </c>
      <c r="G5" s="5" t="s">
        <v>37</v>
      </c>
      <c r="H5" s="5" t="s">
        <v>61</v>
      </c>
      <c r="I5" s="5">
        <v>334</v>
      </c>
      <c r="J5" s="5">
        <v>81.24</v>
      </c>
      <c r="K5" s="5">
        <v>69.688</v>
      </c>
      <c r="L5" s="5">
        <v>69.688</v>
      </c>
      <c r="M5" s="11">
        <f t="shared" si="0"/>
        <v>69.688</v>
      </c>
      <c r="N5" s="5"/>
      <c r="O5" s="5"/>
      <c r="P5" s="5"/>
      <c r="Q5" s="5" t="s">
        <v>72</v>
      </c>
      <c r="R5" s="5" t="s">
        <v>73</v>
      </c>
      <c r="S5" s="5" t="s">
        <v>73</v>
      </c>
      <c r="T5" s="5"/>
      <c r="U5" s="5"/>
      <c r="V5" s="5"/>
      <c r="W5" s="14">
        <v>72.688</v>
      </c>
      <c r="X5" s="14">
        <v>69.688</v>
      </c>
      <c r="Y5" s="14">
        <v>69.688</v>
      </c>
      <c r="Z5" s="19" t="s">
        <v>70</v>
      </c>
    </row>
    <row r="6" customHeight="1" spans="1:26">
      <c r="A6" s="1" t="s">
        <v>32</v>
      </c>
      <c r="B6" s="1" t="s">
        <v>64</v>
      </c>
      <c r="C6" s="1">
        <v>20222047005</v>
      </c>
      <c r="D6" s="1" t="s">
        <v>74</v>
      </c>
      <c r="E6" s="1" t="s">
        <v>45</v>
      </c>
      <c r="F6" s="1" t="s">
        <v>60</v>
      </c>
      <c r="G6" s="1" t="s">
        <v>37</v>
      </c>
      <c r="H6" s="1" t="s">
        <v>61</v>
      </c>
      <c r="I6" s="1">
        <v>318</v>
      </c>
      <c r="J6" s="1">
        <v>80.04</v>
      </c>
      <c r="K6" s="1">
        <v>66.888</v>
      </c>
      <c r="L6" s="1">
        <v>66.888</v>
      </c>
      <c r="M6" s="12">
        <f t="shared" si="0"/>
        <v>66.888</v>
      </c>
      <c r="W6" s="15">
        <v>66.888</v>
      </c>
      <c r="X6" s="15">
        <v>66.888</v>
      </c>
      <c r="Y6" s="15">
        <v>66.888</v>
      </c>
      <c r="Z6" s="20" t="s">
        <v>75</v>
      </c>
    </row>
    <row r="7" customHeight="1" spans="1:26">
      <c r="A7" s="1" t="s">
        <v>32</v>
      </c>
      <c r="B7" s="1" t="s">
        <v>64</v>
      </c>
      <c r="C7" s="1">
        <v>20222047006</v>
      </c>
      <c r="D7" s="1" t="s">
        <v>76</v>
      </c>
      <c r="E7" s="1" t="s">
        <v>45</v>
      </c>
      <c r="F7" s="1" t="s">
        <v>60</v>
      </c>
      <c r="G7" s="1" t="s">
        <v>37</v>
      </c>
      <c r="H7" s="1" t="s">
        <v>61</v>
      </c>
      <c r="I7" s="1">
        <v>326</v>
      </c>
      <c r="J7" s="1">
        <v>73.52</v>
      </c>
      <c r="K7" s="1">
        <v>66.864</v>
      </c>
      <c r="L7" s="1">
        <v>66.864</v>
      </c>
      <c r="M7" s="12">
        <f t="shared" si="0"/>
        <v>66.864</v>
      </c>
      <c r="W7" s="15">
        <v>66.864</v>
      </c>
      <c r="X7" s="15">
        <v>66.864</v>
      </c>
      <c r="Y7" s="15">
        <v>66.864</v>
      </c>
      <c r="Z7" s="20" t="s">
        <v>75</v>
      </c>
    </row>
    <row r="8" customHeight="1" spans="1:26">
      <c r="A8" s="1" t="s">
        <v>32</v>
      </c>
      <c r="B8" s="1" t="s">
        <v>77</v>
      </c>
      <c r="C8" s="1">
        <v>20222047008</v>
      </c>
      <c r="D8" s="1" t="s">
        <v>78</v>
      </c>
      <c r="E8" s="1" t="s">
        <v>35</v>
      </c>
      <c r="F8" s="1" t="s">
        <v>60</v>
      </c>
      <c r="G8" s="1" t="s">
        <v>37</v>
      </c>
      <c r="H8" s="1" t="s">
        <v>61</v>
      </c>
      <c r="I8" s="1">
        <v>307</v>
      </c>
      <c r="J8" s="1">
        <v>80.56</v>
      </c>
      <c r="K8" s="1">
        <v>65.232</v>
      </c>
      <c r="L8" s="12">
        <v>65.232</v>
      </c>
      <c r="M8" s="12">
        <f t="shared" si="0"/>
        <v>65.232</v>
      </c>
      <c r="W8" s="12">
        <v>65.232</v>
      </c>
      <c r="X8" s="12">
        <v>65.232</v>
      </c>
      <c r="Y8" s="12">
        <v>65.232</v>
      </c>
      <c r="Z8" s="20" t="s">
        <v>75</v>
      </c>
    </row>
    <row r="9" customHeight="1" spans="1:26">
      <c r="A9" s="1" t="s">
        <v>32</v>
      </c>
      <c r="B9" s="1" t="s">
        <v>43</v>
      </c>
      <c r="C9" s="1">
        <v>20222047002</v>
      </c>
      <c r="D9" s="1" t="s">
        <v>79</v>
      </c>
      <c r="E9" s="1" t="s">
        <v>35</v>
      </c>
      <c r="F9" s="1" t="s">
        <v>60</v>
      </c>
      <c r="G9" s="1" t="s">
        <v>37</v>
      </c>
      <c r="H9" s="1" t="s">
        <v>61</v>
      </c>
      <c r="I9" s="1">
        <v>296</v>
      </c>
      <c r="J9" s="1">
        <v>87.12</v>
      </c>
      <c r="K9" s="1">
        <v>64.784</v>
      </c>
      <c r="L9" s="12">
        <v>64.784</v>
      </c>
      <c r="M9" s="12">
        <f t="shared" si="0"/>
        <v>64.784</v>
      </c>
      <c r="W9" s="12">
        <v>64.784</v>
      </c>
      <c r="X9" s="12">
        <v>64.784</v>
      </c>
      <c r="Y9" s="12">
        <v>64.784</v>
      </c>
      <c r="Z9" s="20" t="s">
        <v>75</v>
      </c>
    </row>
  </sheetData>
  <sortState ref="A2:AF9">
    <sortCondition ref="Y1:Y9" descending="1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6"/>
  <sheetViews>
    <sheetView topLeftCell="G1" workbookViewId="0">
      <pane ySplit="1" topLeftCell="A9" activePane="bottomLeft" state="frozen"/>
      <selection/>
      <selection pane="bottomLeft" activeCell="AH22" sqref="AH22"/>
    </sheetView>
  </sheetViews>
  <sheetFormatPr defaultColWidth="9" defaultRowHeight="30" customHeight="1"/>
  <cols>
    <col min="1" max="1" width="9" style="1"/>
    <col min="2" max="2" width="11.2666666666667" style="1" customWidth="1"/>
    <col min="3" max="3" width="13" style="1" customWidth="1"/>
    <col min="4" max="7" width="9" style="1"/>
    <col min="8" max="8" width="15.6" style="1" customWidth="1"/>
    <col min="9" max="9" width="13" style="1" customWidth="1"/>
    <col min="10" max="10" width="14.2666666666667" style="1" customWidth="1"/>
    <col min="11" max="11" width="13.6" style="1" customWidth="1"/>
    <col min="12" max="13" width="9.06666666666667" style="1" customWidth="1"/>
    <col min="14" max="14" width="15.8666666666667" style="1" hidden="1" customWidth="1"/>
    <col min="15" max="15" width="13.6" style="1" hidden="1" customWidth="1"/>
    <col min="16" max="16" width="12.4666666666667" style="1" hidden="1" customWidth="1"/>
    <col min="17" max="17" width="23.2666666666667" style="1" hidden="1" customWidth="1"/>
    <col min="18" max="18" width="23.4" style="1" hidden="1" customWidth="1"/>
    <col min="19" max="24" width="9.06666666666667" style="1" hidden="1" customWidth="1"/>
    <col min="25" max="25" width="9.06666666666667" style="1" customWidth="1"/>
    <col min="26" max="26" width="9" style="1" hidden="1" customWidth="1"/>
    <col min="27" max="27" width="9.06666666666667" style="1" hidden="1" customWidth="1"/>
    <col min="28" max="29" width="9" style="1" hidden="1" customWidth="1"/>
    <col min="30" max="31" width="15.6666666666667" style="1" hidden="1" customWidth="1"/>
    <col min="32" max="16384" width="9" style="1"/>
  </cols>
  <sheetData>
    <row r="1" ht="108" spans="1:3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8" t="s">
        <v>11</v>
      </c>
      <c r="M1" s="9" t="s">
        <v>12</v>
      </c>
      <c r="N1" s="2" t="s">
        <v>13</v>
      </c>
      <c r="O1" s="2" t="s">
        <v>14</v>
      </c>
      <c r="P1" s="9" t="s">
        <v>15</v>
      </c>
      <c r="Q1" s="2" t="s">
        <v>16</v>
      </c>
      <c r="R1" s="2" t="s">
        <v>17</v>
      </c>
      <c r="S1" s="9" t="s">
        <v>18</v>
      </c>
      <c r="T1" s="2" t="s">
        <v>19</v>
      </c>
      <c r="U1" s="2" t="s">
        <v>20</v>
      </c>
      <c r="V1" s="9" t="s">
        <v>21</v>
      </c>
      <c r="W1" s="8" t="s">
        <v>22</v>
      </c>
      <c r="X1" s="8" t="s">
        <v>23</v>
      </c>
      <c r="Y1" s="9" t="s">
        <v>24</v>
      </c>
      <c r="Z1" s="2" t="s">
        <v>25</v>
      </c>
      <c r="AA1" s="2" t="s">
        <v>26</v>
      </c>
      <c r="AB1" s="9" t="s">
        <v>27</v>
      </c>
      <c r="AC1" s="2" t="s">
        <v>28</v>
      </c>
      <c r="AD1" s="2" t="s">
        <v>29</v>
      </c>
      <c r="AE1" s="9" t="s">
        <v>30</v>
      </c>
      <c r="AF1" s="9" t="s">
        <v>31</v>
      </c>
    </row>
    <row r="2" customHeight="1" spans="1:32">
      <c r="A2" s="3" t="s">
        <v>32</v>
      </c>
      <c r="B2" s="3" t="s">
        <v>77</v>
      </c>
      <c r="C2" s="3">
        <v>20223141054</v>
      </c>
      <c r="D2" s="3" t="s">
        <v>80</v>
      </c>
      <c r="E2" s="3" t="s">
        <v>45</v>
      </c>
      <c r="F2" s="3" t="s">
        <v>81</v>
      </c>
      <c r="G2" s="3" t="s">
        <v>37</v>
      </c>
      <c r="H2" s="3" t="s">
        <v>61</v>
      </c>
      <c r="I2" s="3">
        <v>341</v>
      </c>
      <c r="J2" s="3">
        <v>81.8</v>
      </c>
      <c r="K2" s="3">
        <v>70.92</v>
      </c>
      <c r="L2" s="10">
        <v>70.92</v>
      </c>
      <c r="M2" s="10">
        <f t="shared" ref="M2:M33" si="0">I2*0.16+J2*0.2</f>
        <v>70.92</v>
      </c>
      <c r="N2" s="3" t="s">
        <v>82</v>
      </c>
      <c r="O2" s="3"/>
      <c r="P2" s="3" t="s">
        <v>82</v>
      </c>
      <c r="Q2" s="3" t="s">
        <v>83</v>
      </c>
      <c r="R2" s="3"/>
      <c r="S2" s="3" t="s">
        <v>83</v>
      </c>
      <c r="T2" s="3"/>
      <c r="U2" s="3"/>
      <c r="V2" s="3"/>
      <c r="W2" s="10">
        <v>86.92</v>
      </c>
      <c r="X2" s="10">
        <v>86.92</v>
      </c>
      <c r="Y2" s="10">
        <v>86.92</v>
      </c>
      <c r="Z2" s="3"/>
      <c r="AA2" s="3" t="s">
        <v>83</v>
      </c>
      <c r="AB2" s="3" t="s">
        <v>83</v>
      </c>
      <c r="AC2" s="3"/>
      <c r="AD2" s="3" t="s">
        <v>84</v>
      </c>
      <c r="AE2" s="3" t="s">
        <v>85</v>
      </c>
      <c r="AF2" s="16" t="s">
        <v>42</v>
      </c>
    </row>
    <row r="3" customHeight="1" spans="1:32">
      <c r="A3" s="3" t="s">
        <v>32</v>
      </c>
      <c r="B3" s="3" t="s">
        <v>86</v>
      </c>
      <c r="C3" s="3">
        <v>20223141107</v>
      </c>
      <c r="D3" s="3" t="s">
        <v>87</v>
      </c>
      <c r="E3" s="3" t="s">
        <v>45</v>
      </c>
      <c r="F3" s="3" t="s">
        <v>81</v>
      </c>
      <c r="G3" s="3" t="s">
        <v>37</v>
      </c>
      <c r="H3" s="3" t="s">
        <v>61</v>
      </c>
      <c r="I3" s="3">
        <v>386</v>
      </c>
      <c r="J3" s="3">
        <v>84.16</v>
      </c>
      <c r="K3" s="3">
        <v>78.592</v>
      </c>
      <c r="L3" s="10">
        <v>78.592</v>
      </c>
      <c r="M3" s="10">
        <f t="shared" si="0"/>
        <v>78.592</v>
      </c>
      <c r="N3" s="3" t="s">
        <v>88</v>
      </c>
      <c r="O3" s="3" t="s">
        <v>89</v>
      </c>
      <c r="P3" s="3" t="s">
        <v>89</v>
      </c>
      <c r="Q3" s="3"/>
      <c r="R3" s="3"/>
      <c r="S3" s="3"/>
      <c r="T3" s="3"/>
      <c r="U3" s="3"/>
      <c r="V3" s="3"/>
      <c r="W3" s="10">
        <v>85.592</v>
      </c>
      <c r="X3" s="10">
        <v>83.592</v>
      </c>
      <c r="Y3" s="10">
        <v>83.59</v>
      </c>
      <c r="Z3" s="3"/>
      <c r="AA3" s="3" t="s">
        <v>89</v>
      </c>
      <c r="AB3" s="3"/>
      <c r="AC3" s="3" t="s">
        <v>90</v>
      </c>
      <c r="AD3" s="3" t="s">
        <v>91</v>
      </c>
      <c r="AE3" s="3" t="s">
        <v>92</v>
      </c>
      <c r="AF3" s="16" t="s">
        <v>42</v>
      </c>
    </row>
    <row r="4" customHeight="1" spans="1:32">
      <c r="A4" s="3" t="s">
        <v>32</v>
      </c>
      <c r="B4" s="3" t="s">
        <v>58</v>
      </c>
      <c r="C4" s="3">
        <v>20223141001</v>
      </c>
      <c r="D4" s="3" t="s">
        <v>93</v>
      </c>
      <c r="E4" s="3" t="s">
        <v>45</v>
      </c>
      <c r="F4" s="3" t="s">
        <v>81</v>
      </c>
      <c r="G4" s="3" t="s">
        <v>37</v>
      </c>
      <c r="H4" s="3" t="s">
        <v>61</v>
      </c>
      <c r="I4" s="3">
        <v>355</v>
      </c>
      <c r="J4" s="3">
        <v>83.16</v>
      </c>
      <c r="K4" s="3">
        <v>73.432</v>
      </c>
      <c r="L4" s="10">
        <v>73.432</v>
      </c>
      <c r="M4" s="10">
        <f t="shared" si="0"/>
        <v>73.432</v>
      </c>
      <c r="N4" s="3" t="s">
        <v>94</v>
      </c>
      <c r="O4" s="3">
        <v>5</v>
      </c>
      <c r="P4" s="3">
        <v>5</v>
      </c>
      <c r="Q4" s="3" t="s">
        <v>95</v>
      </c>
      <c r="R4" s="3">
        <v>2.5</v>
      </c>
      <c r="S4" s="3">
        <v>2.5</v>
      </c>
      <c r="T4" s="3"/>
      <c r="U4" s="3"/>
      <c r="V4" s="3"/>
      <c r="W4" s="10">
        <v>80.932</v>
      </c>
      <c r="X4" s="10">
        <v>80.932</v>
      </c>
      <c r="Y4" s="10">
        <f>M4+P4+S4</f>
        <v>80.932</v>
      </c>
      <c r="Z4" s="3" t="s">
        <v>96</v>
      </c>
      <c r="AA4" s="3" t="s">
        <v>97</v>
      </c>
      <c r="AB4" s="3" t="s">
        <v>97</v>
      </c>
      <c r="AC4" s="3" t="s">
        <v>98</v>
      </c>
      <c r="AD4" s="3" t="s">
        <v>41</v>
      </c>
      <c r="AE4" s="3" t="s">
        <v>99</v>
      </c>
      <c r="AF4" s="16" t="s">
        <v>42</v>
      </c>
    </row>
    <row r="5" customHeight="1" spans="1:32">
      <c r="A5" s="3" t="s">
        <v>32</v>
      </c>
      <c r="B5" s="3" t="s">
        <v>77</v>
      </c>
      <c r="C5" s="3">
        <v>20223141081</v>
      </c>
      <c r="D5" s="3" t="s">
        <v>100</v>
      </c>
      <c r="E5" s="3" t="s">
        <v>45</v>
      </c>
      <c r="F5" s="3" t="s">
        <v>81</v>
      </c>
      <c r="G5" s="3" t="s">
        <v>37</v>
      </c>
      <c r="H5" s="3" t="s">
        <v>61</v>
      </c>
      <c r="I5" s="3">
        <v>392</v>
      </c>
      <c r="J5" s="3">
        <v>73.46</v>
      </c>
      <c r="K5" s="3">
        <v>75.93</v>
      </c>
      <c r="L5" s="10">
        <v>77.412</v>
      </c>
      <c r="M5" s="10">
        <f t="shared" si="0"/>
        <v>77.412</v>
      </c>
      <c r="N5" s="3"/>
      <c r="O5" s="3"/>
      <c r="P5" s="3"/>
      <c r="Q5" s="3" t="s">
        <v>101</v>
      </c>
      <c r="R5" s="3"/>
      <c r="S5" s="3" t="s">
        <v>101</v>
      </c>
      <c r="T5" s="3"/>
      <c r="U5" s="3"/>
      <c r="V5" s="3"/>
      <c r="W5" s="10">
        <v>78.93</v>
      </c>
      <c r="X5" s="10">
        <v>80.412</v>
      </c>
      <c r="Y5" s="10">
        <v>80.41</v>
      </c>
      <c r="Z5" s="3"/>
      <c r="AA5" s="3" t="s">
        <v>101</v>
      </c>
      <c r="AB5" s="3" t="s">
        <v>101</v>
      </c>
      <c r="AC5" s="3" t="s">
        <v>102</v>
      </c>
      <c r="AD5" s="3" t="s">
        <v>84</v>
      </c>
      <c r="AE5" s="3" t="s">
        <v>85</v>
      </c>
      <c r="AF5" s="16" t="s">
        <v>42</v>
      </c>
    </row>
    <row r="6" customHeight="1" spans="1:32">
      <c r="A6" s="3" t="s">
        <v>32</v>
      </c>
      <c r="B6" s="3" t="s">
        <v>86</v>
      </c>
      <c r="C6" s="3">
        <v>20223141007</v>
      </c>
      <c r="D6" s="3" t="s">
        <v>103</v>
      </c>
      <c r="E6" s="3" t="s">
        <v>45</v>
      </c>
      <c r="F6" s="3" t="s">
        <v>81</v>
      </c>
      <c r="G6" s="3" t="s">
        <v>37</v>
      </c>
      <c r="H6" s="3" t="s">
        <v>61</v>
      </c>
      <c r="I6" s="3">
        <v>390</v>
      </c>
      <c r="J6" s="3">
        <v>88.38</v>
      </c>
      <c r="K6" s="3">
        <v>80.076</v>
      </c>
      <c r="L6" s="10">
        <v>80.076</v>
      </c>
      <c r="M6" s="10">
        <f t="shared" si="0"/>
        <v>80.076</v>
      </c>
      <c r="N6" s="3"/>
      <c r="O6" s="3"/>
      <c r="P6" s="3"/>
      <c r="Q6" s="3"/>
      <c r="R6" s="3"/>
      <c r="S6" s="3"/>
      <c r="T6" s="3"/>
      <c r="U6" s="3"/>
      <c r="V6" s="3"/>
      <c r="W6" s="10">
        <v>80.076</v>
      </c>
      <c r="X6" s="10">
        <v>80.076</v>
      </c>
      <c r="Y6" s="10">
        <v>80.076</v>
      </c>
      <c r="Z6" s="3"/>
      <c r="AA6" s="3"/>
      <c r="AB6" s="3"/>
      <c r="AC6" s="3" t="s">
        <v>104</v>
      </c>
      <c r="AD6" s="3" t="s">
        <v>91</v>
      </c>
      <c r="AE6" s="3" t="s">
        <v>92</v>
      </c>
      <c r="AF6" s="16" t="s">
        <v>42</v>
      </c>
    </row>
    <row r="7" customHeight="1" spans="1:32">
      <c r="A7" s="3" t="s">
        <v>32</v>
      </c>
      <c r="B7" s="3" t="s">
        <v>77</v>
      </c>
      <c r="C7" s="3">
        <v>20223141079</v>
      </c>
      <c r="D7" s="3" t="s">
        <v>105</v>
      </c>
      <c r="E7" s="3" t="s">
        <v>45</v>
      </c>
      <c r="F7" s="3" t="s">
        <v>81</v>
      </c>
      <c r="G7" s="3" t="s">
        <v>37</v>
      </c>
      <c r="H7" s="3" t="s">
        <v>61</v>
      </c>
      <c r="I7" s="3">
        <v>375</v>
      </c>
      <c r="J7" s="3">
        <v>89.48</v>
      </c>
      <c r="K7" s="3">
        <v>77.896</v>
      </c>
      <c r="L7" s="10">
        <v>77.896</v>
      </c>
      <c r="M7" s="10">
        <f t="shared" si="0"/>
        <v>77.896</v>
      </c>
      <c r="N7" s="3"/>
      <c r="O7" s="3"/>
      <c r="P7" s="3"/>
      <c r="Q7" s="3" t="s">
        <v>106</v>
      </c>
      <c r="R7" s="3" t="s">
        <v>107</v>
      </c>
      <c r="S7" s="3" t="s">
        <v>107</v>
      </c>
      <c r="T7" s="3"/>
      <c r="U7" s="3"/>
      <c r="V7" s="3"/>
      <c r="W7" s="10">
        <v>81.396</v>
      </c>
      <c r="X7" s="10">
        <v>79.896</v>
      </c>
      <c r="Y7" s="10">
        <v>79.9</v>
      </c>
      <c r="Z7" s="3"/>
      <c r="AA7" s="3" t="s">
        <v>107</v>
      </c>
      <c r="AB7" s="3" t="s">
        <v>107</v>
      </c>
      <c r="AC7" s="3" t="s">
        <v>108</v>
      </c>
      <c r="AD7" s="3" t="s">
        <v>84</v>
      </c>
      <c r="AE7" s="3" t="s">
        <v>85</v>
      </c>
      <c r="AF7" s="16" t="s">
        <v>42</v>
      </c>
    </row>
    <row r="8" customHeight="1" spans="1:32">
      <c r="A8" s="3" t="s">
        <v>32</v>
      </c>
      <c r="B8" s="3" t="s">
        <v>43</v>
      </c>
      <c r="C8" s="3">
        <v>20223141097</v>
      </c>
      <c r="D8" s="3" t="s">
        <v>109</v>
      </c>
      <c r="E8" s="3" t="s">
        <v>45</v>
      </c>
      <c r="F8" s="3" t="s">
        <v>81</v>
      </c>
      <c r="G8" s="3" t="s">
        <v>37</v>
      </c>
      <c r="H8" s="3" t="s">
        <v>61</v>
      </c>
      <c r="I8" s="3">
        <v>387</v>
      </c>
      <c r="J8" s="3">
        <v>85.2</v>
      </c>
      <c r="K8" s="3">
        <v>78.96</v>
      </c>
      <c r="L8" s="10">
        <v>78.96</v>
      </c>
      <c r="M8" s="10">
        <f t="shared" si="0"/>
        <v>78.96</v>
      </c>
      <c r="N8" s="3"/>
      <c r="O8" s="3"/>
      <c r="P8" s="3"/>
      <c r="Q8" s="3"/>
      <c r="R8" s="3"/>
      <c r="S8" s="3"/>
      <c r="T8" s="3"/>
      <c r="U8" s="3"/>
      <c r="V8" s="3"/>
      <c r="W8" s="10">
        <v>78.96</v>
      </c>
      <c r="X8" s="10">
        <v>78.96</v>
      </c>
      <c r="Y8" s="10">
        <v>78.96</v>
      </c>
      <c r="Z8" s="3"/>
      <c r="AA8" s="3"/>
      <c r="AB8" s="3" t="s">
        <v>110</v>
      </c>
      <c r="AC8" s="3" t="s">
        <v>111</v>
      </c>
      <c r="AD8" s="3" t="s">
        <v>47</v>
      </c>
      <c r="AE8" s="3" t="s">
        <v>48</v>
      </c>
      <c r="AF8" s="16" t="s">
        <v>42</v>
      </c>
    </row>
    <row r="9" customHeight="1" spans="1:32">
      <c r="A9" s="3" t="s">
        <v>32</v>
      </c>
      <c r="B9" s="3" t="s">
        <v>52</v>
      </c>
      <c r="C9" s="4">
        <v>20223141063</v>
      </c>
      <c r="D9" s="3" t="s">
        <v>112</v>
      </c>
      <c r="E9" s="3" t="s">
        <v>35</v>
      </c>
      <c r="F9" s="3" t="s">
        <v>81</v>
      </c>
      <c r="G9" s="3" t="s">
        <v>37</v>
      </c>
      <c r="H9" s="3" t="s">
        <v>61</v>
      </c>
      <c r="I9" s="3">
        <v>380</v>
      </c>
      <c r="J9" s="3">
        <v>86.64</v>
      </c>
      <c r="K9" s="3">
        <v>81.32</v>
      </c>
      <c r="L9" s="10">
        <v>78.128</v>
      </c>
      <c r="M9" s="10">
        <f t="shared" si="0"/>
        <v>78.128</v>
      </c>
      <c r="N9" s="3"/>
      <c r="O9" s="3"/>
      <c r="P9" s="3"/>
      <c r="Q9" s="3"/>
      <c r="R9" s="3"/>
      <c r="S9" s="3"/>
      <c r="T9" s="3"/>
      <c r="U9" s="3"/>
      <c r="V9" s="3"/>
      <c r="W9" s="10">
        <v>81.32</v>
      </c>
      <c r="X9" s="10">
        <v>78.128</v>
      </c>
      <c r="Y9" s="10">
        <v>78.128</v>
      </c>
      <c r="Z9" s="3"/>
      <c r="AA9" s="3"/>
      <c r="AB9" s="3"/>
      <c r="AC9" s="3" t="s">
        <v>113</v>
      </c>
      <c r="AD9" s="3" t="s">
        <v>48</v>
      </c>
      <c r="AE9" s="3" t="s">
        <v>55</v>
      </c>
      <c r="AF9" s="16" t="s">
        <v>42</v>
      </c>
    </row>
    <row r="10" customHeight="1" spans="1:32">
      <c r="A10" s="3" t="s">
        <v>32</v>
      </c>
      <c r="B10" s="3" t="s">
        <v>64</v>
      </c>
      <c r="C10" s="3">
        <v>20223141103</v>
      </c>
      <c r="D10" s="3" t="s">
        <v>114</v>
      </c>
      <c r="E10" s="3" t="s">
        <v>45</v>
      </c>
      <c r="F10" s="3" t="s">
        <v>81</v>
      </c>
      <c r="G10" s="3" t="s">
        <v>37</v>
      </c>
      <c r="H10" s="3" t="s">
        <v>61</v>
      </c>
      <c r="I10" s="3">
        <v>387</v>
      </c>
      <c r="J10" s="3">
        <v>81.04</v>
      </c>
      <c r="K10" s="3">
        <v>78.128</v>
      </c>
      <c r="L10" s="3">
        <v>78.128</v>
      </c>
      <c r="M10" s="10">
        <f t="shared" si="0"/>
        <v>78.128</v>
      </c>
      <c r="N10" s="3"/>
      <c r="O10" s="3"/>
      <c r="P10" s="3"/>
      <c r="Q10" s="3"/>
      <c r="R10" s="3"/>
      <c r="S10" s="3"/>
      <c r="T10" s="3"/>
      <c r="U10" s="3"/>
      <c r="V10" s="3"/>
      <c r="W10" s="13">
        <v>78.128</v>
      </c>
      <c r="X10" s="13">
        <v>78.128</v>
      </c>
      <c r="Y10" s="13">
        <v>78.128</v>
      </c>
      <c r="Z10" s="3"/>
      <c r="AA10" s="3"/>
      <c r="AB10" s="3"/>
      <c r="AC10" s="3" t="s">
        <v>115</v>
      </c>
      <c r="AD10" s="3" t="s">
        <v>85</v>
      </c>
      <c r="AE10" s="3" t="s">
        <v>84</v>
      </c>
      <c r="AF10" s="16" t="s">
        <v>42</v>
      </c>
    </row>
    <row r="11" customHeight="1" spans="1:32">
      <c r="A11" s="3" t="s">
        <v>32</v>
      </c>
      <c r="B11" s="3" t="s">
        <v>64</v>
      </c>
      <c r="C11" s="3">
        <v>20223141090</v>
      </c>
      <c r="D11" s="3" t="s">
        <v>116</v>
      </c>
      <c r="E11" s="3" t="s">
        <v>35</v>
      </c>
      <c r="F11" s="3" t="s">
        <v>81</v>
      </c>
      <c r="G11" s="3" t="s">
        <v>37</v>
      </c>
      <c r="H11" s="3" t="s">
        <v>61</v>
      </c>
      <c r="I11" s="3">
        <v>379</v>
      </c>
      <c r="J11" s="3">
        <v>86.12</v>
      </c>
      <c r="K11" s="3">
        <v>77.864</v>
      </c>
      <c r="L11" s="3">
        <v>77.864</v>
      </c>
      <c r="M11" s="10">
        <f t="shared" si="0"/>
        <v>77.864</v>
      </c>
      <c r="N11" s="3"/>
      <c r="O11" s="3"/>
      <c r="P11" s="3"/>
      <c r="Q11" s="3"/>
      <c r="R11" s="3"/>
      <c r="S11" s="3"/>
      <c r="T11" s="3"/>
      <c r="U11" s="3"/>
      <c r="V11" s="3"/>
      <c r="W11" s="13">
        <v>77.864</v>
      </c>
      <c r="X11" s="13">
        <v>77.864</v>
      </c>
      <c r="Y11" s="13">
        <v>77.864</v>
      </c>
      <c r="Z11" s="3"/>
      <c r="AA11" s="3"/>
      <c r="AB11" s="3"/>
      <c r="AC11" s="3" t="s">
        <v>117</v>
      </c>
      <c r="AD11" s="3" t="s">
        <v>85</v>
      </c>
      <c r="AE11" s="3" t="s">
        <v>84</v>
      </c>
      <c r="AF11" s="16" t="s">
        <v>42</v>
      </c>
    </row>
    <row r="12" customHeight="1" spans="1:32">
      <c r="A12" s="3" t="s">
        <v>32</v>
      </c>
      <c r="B12" s="3" t="s">
        <v>33</v>
      </c>
      <c r="C12" s="3">
        <v>20223141076</v>
      </c>
      <c r="D12" s="3" t="s">
        <v>118</v>
      </c>
      <c r="E12" s="3" t="s">
        <v>45</v>
      </c>
      <c r="F12" s="3" t="s">
        <v>81</v>
      </c>
      <c r="G12" s="3" t="s">
        <v>37</v>
      </c>
      <c r="H12" s="3" t="s">
        <v>61</v>
      </c>
      <c r="I12" s="3">
        <v>381</v>
      </c>
      <c r="J12" s="3">
        <v>83.86</v>
      </c>
      <c r="K12" s="3">
        <v>77.732</v>
      </c>
      <c r="L12" s="3">
        <f>I12*0.2*0.8+J12*0.2</f>
        <v>77.732</v>
      </c>
      <c r="M12" s="10">
        <f t="shared" si="0"/>
        <v>77.732</v>
      </c>
      <c r="N12" s="3"/>
      <c r="O12" s="3"/>
      <c r="P12" s="3"/>
      <c r="Q12" s="3"/>
      <c r="R12" s="3"/>
      <c r="S12" s="3"/>
      <c r="T12" s="3"/>
      <c r="U12" s="3"/>
      <c r="V12" s="3"/>
      <c r="W12" s="10">
        <v>77.732</v>
      </c>
      <c r="X12" s="10">
        <f>L12+R12</f>
        <v>77.732</v>
      </c>
      <c r="Y12" s="10">
        <f>M12+P12+S12+V12</f>
        <v>77.732</v>
      </c>
      <c r="Z12" s="3"/>
      <c r="AA12" s="3"/>
      <c r="AB12" s="3"/>
      <c r="AC12" s="3" t="s">
        <v>119</v>
      </c>
      <c r="AD12" s="3" t="s">
        <v>40</v>
      </c>
      <c r="AE12" s="3" t="s">
        <v>41</v>
      </c>
      <c r="AF12" s="16" t="s">
        <v>42</v>
      </c>
    </row>
    <row r="13" customHeight="1" spans="1:32">
      <c r="A13" s="3" t="s">
        <v>32</v>
      </c>
      <c r="B13" s="3" t="s">
        <v>120</v>
      </c>
      <c r="C13" s="4">
        <v>20223141069</v>
      </c>
      <c r="D13" s="3" t="s">
        <v>121</v>
      </c>
      <c r="E13" s="3" t="s">
        <v>45</v>
      </c>
      <c r="F13" s="3" t="s">
        <v>81</v>
      </c>
      <c r="G13" s="3" t="s">
        <v>37</v>
      </c>
      <c r="H13" s="3" t="s">
        <v>61</v>
      </c>
      <c r="I13" s="3">
        <v>383</v>
      </c>
      <c r="J13" s="3">
        <v>82</v>
      </c>
      <c r="K13" s="3">
        <v>77.68</v>
      </c>
      <c r="L13" s="10">
        <v>77.68</v>
      </c>
      <c r="M13" s="10">
        <f t="shared" si="0"/>
        <v>77.68</v>
      </c>
      <c r="N13" s="3"/>
      <c r="O13" s="3"/>
      <c r="P13" s="3"/>
      <c r="Q13" s="3"/>
      <c r="R13" s="3"/>
      <c r="S13" s="3"/>
      <c r="T13" s="3"/>
      <c r="U13" s="3"/>
      <c r="V13" s="3"/>
      <c r="W13" s="10">
        <v>77.68</v>
      </c>
      <c r="X13" s="10">
        <v>77.68</v>
      </c>
      <c r="Y13" s="10">
        <v>77.68</v>
      </c>
      <c r="Z13" s="3"/>
      <c r="AA13" s="3"/>
      <c r="AB13" s="3"/>
      <c r="AC13" s="3" t="s">
        <v>122</v>
      </c>
      <c r="AD13" s="3" t="s">
        <v>123</v>
      </c>
      <c r="AE13" s="3" t="s">
        <v>124</v>
      </c>
      <c r="AF13" s="16" t="s">
        <v>42</v>
      </c>
    </row>
    <row r="14" customHeight="1" spans="1:32">
      <c r="A14" s="3" t="s">
        <v>32</v>
      </c>
      <c r="B14" s="3" t="s">
        <v>52</v>
      </c>
      <c r="C14" s="4">
        <v>20223141101</v>
      </c>
      <c r="D14" s="3" t="s">
        <v>125</v>
      </c>
      <c r="E14" s="3" t="s">
        <v>45</v>
      </c>
      <c r="F14" s="3" t="s">
        <v>81</v>
      </c>
      <c r="G14" s="3" t="s">
        <v>37</v>
      </c>
      <c r="H14" s="3" t="s">
        <v>61</v>
      </c>
      <c r="I14" s="3">
        <v>379</v>
      </c>
      <c r="J14" s="3">
        <v>85.08</v>
      </c>
      <c r="K14" s="3">
        <v>77.66</v>
      </c>
      <c r="L14" s="10">
        <v>77.656</v>
      </c>
      <c r="M14" s="10">
        <f t="shared" si="0"/>
        <v>77.656</v>
      </c>
      <c r="N14" s="3"/>
      <c r="O14" s="3"/>
      <c r="P14" s="3"/>
      <c r="Q14" s="3"/>
      <c r="R14" s="3"/>
      <c r="S14" s="3"/>
      <c r="T14" s="3"/>
      <c r="U14" s="3"/>
      <c r="V14" s="3"/>
      <c r="W14" s="10">
        <v>77.66</v>
      </c>
      <c r="X14" s="10">
        <v>77.656</v>
      </c>
      <c r="Y14" s="10">
        <v>77.656</v>
      </c>
      <c r="Z14" s="3"/>
      <c r="AA14" s="3"/>
      <c r="AB14" s="3"/>
      <c r="AC14" s="3" t="s">
        <v>113</v>
      </c>
      <c r="AD14" s="3" t="s">
        <v>48</v>
      </c>
      <c r="AE14" s="3" t="s">
        <v>55</v>
      </c>
      <c r="AF14" s="16" t="s">
        <v>42</v>
      </c>
    </row>
    <row r="15" customHeight="1" spans="1:32">
      <c r="A15" s="3" t="s">
        <v>32</v>
      </c>
      <c r="B15" s="3" t="s">
        <v>86</v>
      </c>
      <c r="C15" s="3">
        <v>20223141055</v>
      </c>
      <c r="D15" s="3" t="s">
        <v>126</v>
      </c>
      <c r="E15" s="3" t="s">
        <v>35</v>
      </c>
      <c r="F15" s="3" t="s">
        <v>81</v>
      </c>
      <c r="G15" s="3" t="s">
        <v>37</v>
      </c>
      <c r="H15" s="3" t="s">
        <v>61</v>
      </c>
      <c r="I15" s="3">
        <v>352</v>
      </c>
      <c r="J15" s="3">
        <v>91.06</v>
      </c>
      <c r="K15" s="3">
        <v>74.532</v>
      </c>
      <c r="L15" s="10">
        <v>74.532</v>
      </c>
      <c r="M15" s="10">
        <f t="shared" si="0"/>
        <v>74.532</v>
      </c>
      <c r="N15" s="3"/>
      <c r="O15" s="3"/>
      <c r="P15" s="3"/>
      <c r="Q15" s="3">
        <v>3</v>
      </c>
      <c r="R15" s="3" t="s">
        <v>127</v>
      </c>
      <c r="S15" s="3" t="s">
        <v>127</v>
      </c>
      <c r="T15" s="3"/>
      <c r="U15" s="3"/>
      <c r="V15" s="3"/>
      <c r="W15" s="10">
        <v>77.532</v>
      </c>
      <c r="X15" s="10">
        <v>77.532</v>
      </c>
      <c r="Y15" s="10">
        <v>77.53</v>
      </c>
      <c r="Z15" s="3"/>
      <c r="AA15" s="3" t="s">
        <v>127</v>
      </c>
      <c r="AB15" s="3"/>
      <c r="AC15" s="3" t="s">
        <v>128</v>
      </c>
      <c r="AD15" s="3" t="s">
        <v>91</v>
      </c>
      <c r="AE15" s="3" t="s">
        <v>92</v>
      </c>
      <c r="AF15" s="16" t="s">
        <v>42</v>
      </c>
    </row>
    <row r="16" customHeight="1" spans="1:32">
      <c r="A16" s="3" t="s">
        <v>32</v>
      </c>
      <c r="B16" s="3" t="s">
        <v>86</v>
      </c>
      <c r="C16" s="3">
        <v>20223141002</v>
      </c>
      <c r="D16" s="3" t="s">
        <v>129</v>
      </c>
      <c r="E16" s="3" t="s">
        <v>45</v>
      </c>
      <c r="F16" s="3" t="s">
        <v>81</v>
      </c>
      <c r="G16" s="3" t="s">
        <v>37</v>
      </c>
      <c r="H16" s="3" t="s">
        <v>61</v>
      </c>
      <c r="I16" s="3">
        <v>373</v>
      </c>
      <c r="J16" s="3">
        <v>89.1</v>
      </c>
      <c r="K16" s="3">
        <v>77.5</v>
      </c>
      <c r="L16" s="10">
        <v>77.5</v>
      </c>
      <c r="M16" s="10">
        <f t="shared" si="0"/>
        <v>77.5</v>
      </c>
      <c r="N16" s="3"/>
      <c r="O16" s="3"/>
      <c r="P16" s="3"/>
      <c r="Q16" s="3"/>
      <c r="R16" s="3"/>
      <c r="S16" s="3"/>
      <c r="T16" s="3"/>
      <c r="U16" s="3"/>
      <c r="V16" s="3"/>
      <c r="W16" s="10">
        <v>77.5</v>
      </c>
      <c r="X16" s="10">
        <v>77.5</v>
      </c>
      <c r="Y16" s="10">
        <v>77.5</v>
      </c>
      <c r="Z16" s="3"/>
      <c r="AA16" s="3"/>
      <c r="AB16" s="3"/>
      <c r="AC16" s="3" t="s">
        <v>130</v>
      </c>
      <c r="AD16" s="3" t="s">
        <v>91</v>
      </c>
      <c r="AE16" s="3" t="s">
        <v>92</v>
      </c>
      <c r="AF16" s="16" t="s">
        <v>42</v>
      </c>
    </row>
    <row r="17" customHeight="1" spans="1:32">
      <c r="A17" s="3" t="s">
        <v>32</v>
      </c>
      <c r="B17" s="3" t="s">
        <v>33</v>
      </c>
      <c r="C17" s="3">
        <v>20223141057</v>
      </c>
      <c r="D17" s="3" t="s">
        <v>131</v>
      </c>
      <c r="E17" s="3" t="s">
        <v>45</v>
      </c>
      <c r="F17" s="3" t="s">
        <v>81</v>
      </c>
      <c r="G17" s="3" t="s">
        <v>37</v>
      </c>
      <c r="H17" s="3" t="s">
        <v>61</v>
      </c>
      <c r="I17" s="3">
        <v>392</v>
      </c>
      <c r="J17" s="3">
        <v>73.56</v>
      </c>
      <c r="K17" s="3">
        <v>77.432</v>
      </c>
      <c r="L17" s="3">
        <f>I17*0.2*0.8+J17*0.2</f>
        <v>77.432</v>
      </c>
      <c r="M17" s="10">
        <f t="shared" si="0"/>
        <v>77.432</v>
      </c>
      <c r="N17" s="3"/>
      <c r="O17" s="3"/>
      <c r="P17" s="3"/>
      <c r="Q17" s="3"/>
      <c r="R17" s="3"/>
      <c r="S17" s="3"/>
      <c r="T17" s="3"/>
      <c r="U17" s="3"/>
      <c r="V17" s="3"/>
      <c r="W17" s="10">
        <v>77.432</v>
      </c>
      <c r="X17" s="10">
        <f>L17+R17</f>
        <v>77.432</v>
      </c>
      <c r="Y17" s="10">
        <f>M17+P17+S17+V17</f>
        <v>77.432</v>
      </c>
      <c r="Z17" s="3"/>
      <c r="AA17" s="3"/>
      <c r="AB17" s="3"/>
      <c r="AC17" s="3" t="s">
        <v>132</v>
      </c>
      <c r="AD17" s="3" t="s">
        <v>40</v>
      </c>
      <c r="AE17" s="3" t="s">
        <v>41</v>
      </c>
      <c r="AF17" s="16" t="s">
        <v>42</v>
      </c>
    </row>
    <row r="18" customHeight="1" spans="1:32">
      <c r="A18" s="3" t="s">
        <v>32</v>
      </c>
      <c r="B18" s="3" t="s">
        <v>43</v>
      </c>
      <c r="C18" s="3">
        <v>20223141058</v>
      </c>
      <c r="D18" s="3" t="s">
        <v>133</v>
      </c>
      <c r="E18" s="3" t="s">
        <v>45</v>
      </c>
      <c r="F18" s="3" t="s">
        <v>81</v>
      </c>
      <c r="G18" s="3" t="s">
        <v>37</v>
      </c>
      <c r="H18" s="3" t="s">
        <v>61</v>
      </c>
      <c r="I18" s="3">
        <v>373</v>
      </c>
      <c r="J18" s="3">
        <v>88.36</v>
      </c>
      <c r="K18" s="3">
        <v>77.352</v>
      </c>
      <c r="L18" s="10">
        <v>77.352</v>
      </c>
      <c r="M18" s="10">
        <f t="shared" si="0"/>
        <v>77.352</v>
      </c>
      <c r="N18" s="3"/>
      <c r="O18" s="3"/>
      <c r="P18" s="3"/>
      <c r="Q18" s="3"/>
      <c r="R18" s="3"/>
      <c r="S18" s="3"/>
      <c r="T18" s="3"/>
      <c r="U18" s="3"/>
      <c r="V18" s="3"/>
      <c r="W18" s="10">
        <v>77.352</v>
      </c>
      <c r="X18" s="10">
        <v>77.352</v>
      </c>
      <c r="Y18" s="10">
        <v>77.352</v>
      </c>
      <c r="Z18" s="3"/>
      <c r="AA18" s="3"/>
      <c r="AB18" s="3" t="s">
        <v>110</v>
      </c>
      <c r="AC18" s="3" t="s">
        <v>134</v>
      </c>
      <c r="AD18" s="3" t="s">
        <v>47</v>
      </c>
      <c r="AE18" s="3" t="s">
        <v>48</v>
      </c>
      <c r="AF18" s="16" t="s">
        <v>42</v>
      </c>
    </row>
    <row r="19" customHeight="1" spans="1:32">
      <c r="A19" s="3" t="s">
        <v>32</v>
      </c>
      <c r="B19" s="3" t="s">
        <v>43</v>
      </c>
      <c r="C19" s="3">
        <v>20223141040</v>
      </c>
      <c r="D19" s="3" t="s">
        <v>135</v>
      </c>
      <c r="E19" s="3" t="s">
        <v>45</v>
      </c>
      <c r="F19" s="3" t="s">
        <v>81</v>
      </c>
      <c r="G19" s="3" t="s">
        <v>37</v>
      </c>
      <c r="H19" s="3" t="s">
        <v>61</v>
      </c>
      <c r="I19" s="3">
        <v>361</v>
      </c>
      <c r="J19" s="3">
        <v>87.54</v>
      </c>
      <c r="K19" s="3">
        <v>75.268</v>
      </c>
      <c r="L19" s="10">
        <v>75.268</v>
      </c>
      <c r="M19" s="10">
        <f t="shared" si="0"/>
        <v>75.268</v>
      </c>
      <c r="N19" s="3"/>
      <c r="O19" s="3"/>
      <c r="P19" s="3"/>
      <c r="Q19" s="3">
        <v>2</v>
      </c>
      <c r="R19" s="3">
        <v>2</v>
      </c>
      <c r="S19" s="3">
        <v>2</v>
      </c>
      <c r="T19" s="3"/>
      <c r="U19" s="3"/>
      <c r="V19" s="3"/>
      <c r="W19" s="10">
        <v>77.268</v>
      </c>
      <c r="X19" s="10">
        <v>77.268</v>
      </c>
      <c r="Y19" s="10">
        <v>77.268</v>
      </c>
      <c r="Z19" s="3"/>
      <c r="AA19" s="3" t="s">
        <v>136</v>
      </c>
      <c r="AB19" s="3" t="s">
        <v>110</v>
      </c>
      <c r="AC19" s="3" t="s">
        <v>111</v>
      </c>
      <c r="AD19" s="3" t="s">
        <v>47</v>
      </c>
      <c r="AE19" s="3" t="s">
        <v>48</v>
      </c>
      <c r="AF19" s="16" t="s">
        <v>42</v>
      </c>
    </row>
    <row r="20" customHeight="1" spans="1:32">
      <c r="A20" s="3" t="s">
        <v>32</v>
      </c>
      <c r="B20" s="3" t="s">
        <v>58</v>
      </c>
      <c r="C20" s="3">
        <v>20223141068</v>
      </c>
      <c r="D20" s="3" t="s">
        <v>137</v>
      </c>
      <c r="E20" s="3" t="s">
        <v>45</v>
      </c>
      <c r="F20" s="3" t="s">
        <v>81</v>
      </c>
      <c r="G20" s="3" t="s">
        <v>37</v>
      </c>
      <c r="H20" s="3" t="s">
        <v>61</v>
      </c>
      <c r="I20" s="3">
        <v>367</v>
      </c>
      <c r="J20" s="3">
        <v>82.64</v>
      </c>
      <c r="K20" s="3">
        <v>75.248</v>
      </c>
      <c r="L20" s="10">
        <v>75.248</v>
      </c>
      <c r="M20" s="10">
        <f t="shared" si="0"/>
        <v>75.248</v>
      </c>
      <c r="N20" s="3"/>
      <c r="O20" s="3"/>
      <c r="P20" s="3"/>
      <c r="Q20" s="3" t="s">
        <v>138</v>
      </c>
      <c r="R20" s="3">
        <v>2</v>
      </c>
      <c r="S20" s="3">
        <v>2</v>
      </c>
      <c r="T20" s="3"/>
      <c r="U20" s="3"/>
      <c r="V20" s="3"/>
      <c r="W20" s="10">
        <v>77.248</v>
      </c>
      <c r="X20" s="10">
        <v>77.248</v>
      </c>
      <c r="Y20" s="10">
        <f>M20+P20+S20</f>
        <v>77.248</v>
      </c>
      <c r="Z20" s="3"/>
      <c r="AA20" s="3" t="s">
        <v>138</v>
      </c>
      <c r="AB20" s="3" t="s">
        <v>138</v>
      </c>
      <c r="AC20" s="3" t="s">
        <v>98</v>
      </c>
      <c r="AD20" s="3" t="s">
        <v>41</v>
      </c>
      <c r="AE20" s="3" t="s">
        <v>99</v>
      </c>
      <c r="AF20" s="16" t="s">
        <v>42</v>
      </c>
    </row>
    <row r="21" customHeight="1" spans="1:32">
      <c r="A21" s="3" t="s">
        <v>32</v>
      </c>
      <c r="B21" s="3" t="s">
        <v>77</v>
      </c>
      <c r="C21" s="3">
        <v>20223141108</v>
      </c>
      <c r="D21" s="3" t="s">
        <v>139</v>
      </c>
      <c r="E21" s="3" t="s">
        <v>35</v>
      </c>
      <c r="F21" s="3" t="s">
        <v>81</v>
      </c>
      <c r="G21" s="3" t="s">
        <v>37</v>
      </c>
      <c r="H21" s="3" t="s">
        <v>61</v>
      </c>
      <c r="I21" s="3">
        <v>372</v>
      </c>
      <c r="J21" s="3">
        <v>88.36</v>
      </c>
      <c r="K21" s="3">
        <v>77.192</v>
      </c>
      <c r="L21" s="10">
        <v>77.192</v>
      </c>
      <c r="M21" s="10">
        <f t="shared" si="0"/>
        <v>77.192</v>
      </c>
      <c r="N21" s="3"/>
      <c r="O21" s="3"/>
      <c r="P21" s="3"/>
      <c r="Q21" s="3"/>
      <c r="R21" s="3"/>
      <c r="S21" s="3"/>
      <c r="T21" s="3"/>
      <c r="U21" s="3"/>
      <c r="V21" s="3"/>
      <c r="W21" s="10">
        <v>77.192</v>
      </c>
      <c r="X21" s="10">
        <v>77.192</v>
      </c>
      <c r="Y21" s="10">
        <v>77.192</v>
      </c>
      <c r="Z21" s="3"/>
      <c r="AA21" s="3"/>
      <c r="AB21" s="3"/>
      <c r="AC21" s="3" t="s">
        <v>140</v>
      </c>
      <c r="AD21" s="3" t="s">
        <v>84</v>
      </c>
      <c r="AE21" s="3" t="s">
        <v>85</v>
      </c>
      <c r="AF21" s="16" t="s">
        <v>42</v>
      </c>
    </row>
    <row r="22" customHeight="1" spans="1:32">
      <c r="A22" s="3" t="s">
        <v>32</v>
      </c>
      <c r="B22" s="3" t="s">
        <v>64</v>
      </c>
      <c r="C22" s="3">
        <v>20223141086</v>
      </c>
      <c r="D22" s="3" t="s">
        <v>141</v>
      </c>
      <c r="E22" s="3" t="s">
        <v>45</v>
      </c>
      <c r="F22" s="3" t="s">
        <v>81</v>
      </c>
      <c r="G22" s="3" t="s">
        <v>37</v>
      </c>
      <c r="H22" s="3" t="s">
        <v>61</v>
      </c>
      <c r="I22" s="3">
        <v>363</v>
      </c>
      <c r="J22" s="3">
        <v>83.98</v>
      </c>
      <c r="K22" s="3">
        <v>74.876</v>
      </c>
      <c r="L22" s="3">
        <v>74.876</v>
      </c>
      <c r="M22" s="10">
        <f t="shared" si="0"/>
        <v>74.876</v>
      </c>
      <c r="N22" s="3"/>
      <c r="O22" s="3"/>
      <c r="P22" s="3"/>
      <c r="Q22" s="3" t="s">
        <v>142</v>
      </c>
      <c r="R22" s="3" t="s">
        <v>142</v>
      </c>
      <c r="S22" s="3"/>
      <c r="T22" s="3"/>
      <c r="U22" s="3"/>
      <c r="V22" s="3"/>
      <c r="W22" s="13">
        <v>76.876</v>
      </c>
      <c r="X22" s="13">
        <v>76.876</v>
      </c>
      <c r="Y22" s="13">
        <v>76.876</v>
      </c>
      <c r="Z22" s="3"/>
      <c r="AA22" s="3" t="s">
        <v>143</v>
      </c>
      <c r="AB22" s="3" t="s">
        <v>143</v>
      </c>
      <c r="AC22" s="3" t="s">
        <v>144</v>
      </c>
      <c r="AD22" s="3" t="s">
        <v>85</v>
      </c>
      <c r="AE22" s="3" t="s">
        <v>84</v>
      </c>
      <c r="AF22" s="16" t="s">
        <v>42</v>
      </c>
    </row>
    <row r="23" customHeight="1" spans="1:32">
      <c r="A23" s="5" t="s">
        <v>32</v>
      </c>
      <c r="B23" s="5" t="s">
        <v>120</v>
      </c>
      <c r="C23" s="6">
        <v>20223141091</v>
      </c>
      <c r="D23" s="5" t="s">
        <v>145</v>
      </c>
      <c r="E23" s="5" t="s">
        <v>45</v>
      </c>
      <c r="F23" s="5" t="s">
        <v>81</v>
      </c>
      <c r="G23" s="5" t="s">
        <v>37</v>
      </c>
      <c r="H23" s="5" t="s">
        <v>61</v>
      </c>
      <c r="I23" s="5">
        <v>375</v>
      </c>
      <c r="J23" s="5">
        <v>83.94</v>
      </c>
      <c r="K23" s="5">
        <v>76.788</v>
      </c>
      <c r="L23" s="11">
        <v>76.788</v>
      </c>
      <c r="M23" s="11">
        <f t="shared" si="0"/>
        <v>76.788</v>
      </c>
      <c r="N23" s="5"/>
      <c r="O23" s="5"/>
      <c r="P23" s="5"/>
      <c r="Q23" s="5"/>
      <c r="R23" s="5"/>
      <c r="S23" s="5"/>
      <c r="T23" s="5"/>
      <c r="U23" s="5"/>
      <c r="V23" s="5"/>
      <c r="W23" s="11">
        <v>76.788</v>
      </c>
      <c r="X23" s="11">
        <v>76.788</v>
      </c>
      <c r="Y23" s="11">
        <v>76.79</v>
      </c>
      <c r="Z23" s="5"/>
      <c r="AA23" s="5"/>
      <c r="AB23" s="5"/>
      <c r="AC23" s="5" t="s">
        <v>146</v>
      </c>
      <c r="AD23" s="5" t="s">
        <v>123</v>
      </c>
      <c r="AE23" s="5" t="s">
        <v>124</v>
      </c>
      <c r="AF23" s="17" t="s">
        <v>70</v>
      </c>
    </row>
    <row r="24" customHeight="1" spans="1:32">
      <c r="A24" s="5" t="s">
        <v>32</v>
      </c>
      <c r="B24" s="5" t="s">
        <v>120</v>
      </c>
      <c r="C24" s="6">
        <v>20223141018</v>
      </c>
      <c r="D24" s="5" t="s">
        <v>147</v>
      </c>
      <c r="E24" s="5" t="s">
        <v>45</v>
      </c>
      <c r="F24" s="5" t="s">
        <v>81</v>
      </c>
      <c r="G24" s="5" t="s">
        <v>37</v>
      </c>
      <c r="H24" s="5" t="s">
        <v>61</v>
      </c>
      <c r="I24" s="5">
        <v>352</v>
      </c>
      <c r="J24" s="5">
        <v>83.64</v>
      </c>
      <c r="K24" s="5">
        <v>73.048</v>
      </c>
      <c r="L24" s="11">
        <v>73.048</v>
      </c>
      <c r="M24" s="11">
        <f t="shared" si="0"/>
        <v>73.048</v>
      </c>
      <c r="N24" s="5"/>
      <c r="O24" s="5"/>
      <c r="P24" s="5"/>
      <c r="Q24" s="5" t="s">
        <v>148</v>
      </c>
      <c r="R24" s="5">
        <v>3.5</v>
      </c>
      <c r="S24" s="5" t="s">
        <v>148</v>
      </c>
      <c r="T24" s="5"/>
      <c r="U24" s="5"/>
      <c r="V24" s="5"/>
      <c r="W24" s="11">
        <v>76.548</v>
      </c>
      <c r="X24" s="11">
        <v>76.55</v>
      </c>
      <c r="Y24" s="11">
        <v>76.55</v>
      </c>
      <c r="Z24" s="5"/>
      <c r="AA24" s="5" t="s">
        <v>148</v>
      </c>
      <c r="AB24" s="5" t="s">
        <v>148</v>
      </c>
      <c r="AC24" s="5" t="s">
        <v>146</v>
      </c>
      <c r="AD24" s="5" t="s">
        <v>123</v>
      </c>
      <c r="AE24" s="5" t="s">
        <v>124</v>
      </c>
      <c r="AF24" s="17" t="s">
        <v>70</v>
      </c>
    </row>
    <row r="25" customHeight="1" spans="1:32">
      <c r="A25" s="5" t="s">
        <v>32</v>
      </c>
      <c r="B25" s="5" t="s">
        <v>33</v>
      </c>
      <c r="C25" s="5">
        <v>20223141082</v>
      </c>
      <c r="D25" s="5" t="s">
        <v>149</v>
      </c>
      <c r="E25" s="5" t="s">
        <v>45</v>
      </c>
      <c r="F25" s="5" t="s">
        <v>81</v>
      </c>
      <c r="G25" s="5" t="s">
        <v>37</v>
      </c>
      <c r="H25" s="5" t="s">
        <v>61</v>
      </c>
      <c r="I25" s="5">
        <v>372</v>
      </c>
      <c r="J25" s="5">
        <v>84.6</v>
      </c>
      <c r="K25" s="5">
        <v>76.44</v>
      </c>
      <c r="L25" s="5">
        <f>I25*0.2*0.8+J25*0.2</f>
        <v>76.44</v>
      </c>
      <c r="M25" s="11">
        <f t="shared" si="0"/>
        <v>76.44</v>
      </c>
      <c r="N25" s="5"/>
      <c r="O25" s="5"/>
      <c r="P25" s="5"/>
      <c r="Q25" s="5"/>
      <c r="R25" s="5"/>
      <c r="S25" s="5"/>
      <c r="T25" s="5"/>
      <c r="U25" s="5"/>
      <c r="V25" s="5"/>
      <c r="W25" s="11">
        <v>76.44</v>
      </c>
      <c r="X25" s="11">
        <f>L25+R25</f>
        <v>76.44</v>
      </c>
      <c r="Y25" s="11">
        <f>M25+P25+S25+V25</f>
        <v>76.44</v>
      </c>
      <c r="Z25" s="5"/>
      <c r="AA25" s="5"/>
      <c r="AB25" s="5"/>
      <c r="AC25" s="5" t="s">
        <v>150</v>
      </c>
      <c r="AD25" s="5" t="s">
        <v>40</v>
      </c>
      <c r="AE25" s="5" t="s">
        <v>41</v>
      </c>
      <c r="AF25" s="17" t="s">
        <v>70</v>
      </c>
    </row>
    <row r="26" customHeight="1" spans="1:32">
      <c r="A26" s="5" t="s">
        <v>32</v>
      </c>
      <c r="B26" s="5" t="s">
        <v>33</v>
      </c>
      <c r="C26" s="5">
        <v>20223141035</v>
      </c>
      <c r="D26" s="5" t="s">
        <v>151</v>
      </c>
      <c r="E26" s="5" t="s">
        <v>35</v>
      </c>
      <c r="F26" s="5" t="s">
        <v>81</v>
      </c>
      <c r="G26" s="5" t="s">
        <v>37</v>
      </c>
      <c r="H26" s="5" t="s">
        <v>61</v>
      </c>
      <c r="I26" s="5">
        <v>368</v>
      </c>
      <c r="J26" s="5">
        <v>87.64</v>
      </c>
      <c r="K26" s="5">
        <v>76.408</v>
      </c>
      <c r="L26" s="5">
        <f>I26*0.2*0.8+J26*0.2</f>
        <v>76.408</v>
      </c>
      <c r="M26" s="11">
        <f t="shared" si="0"/>
        <v>76.408</v>
      </c>
      <c r="N26" s="5"/>
      <c r="O26" s="5"/>
      <c r="P26" s="5"/>
      <c r="Q26" s="5"/>
      <c r="R26" s="5"/>
      <c r="S26" s="5"/>
      <c r="T26" s="5"/>
      <c r="U26" s="5"/>
      <c r="V26" s="5"/>
      <c r="W26" s="11">
        <v>76.408</v>
      </c>
      <c r="X26" s="11">
        <f>L26+R26</f>
        <v>76.408</v>
      </c>
      <c r="Y26" s="11">
        <f>M26+P26+S26+V26</f>
        <v>76.408</v>
      </c>
      <c r="Z26" s="5"/>
      <c r="AA26" s="5"/>
      <c r="AB26" s="5"/>
      <c r="AC26" s="5" t="s">
        <v>132</v>
      </c>
      <c r="AD26" s="5" t="s">
        <v>40</v>
      </c>
      <c r="AE26" s="5" t="s">
        <v>41</v>
      </c>
      <c r="AF26" s="17" t="s">
        <v>70</v>
      </c>
    </row>
    <row r="27" customHeight="1" spans="1:32">
      <c r="A27" s="5" t="s">
        <v>32</v>
      </c>
      <c r="B27" s="5" t="s">
        <v>86</v>
      </c>
      <c r="C27" s="5">
        <v>20223141029</v>
      </c>
      <c r="D27" s="5" t="s">
        <v>152</v>
      </c>
      <c r="E27" s="5" t="s">
        <v>35</v>
      </c>
      <c r="F27" s="5" t="s">
        <v>81</v>
      </c>
      <c r="G27" s="5" t="s">
        <v>37</v>
      </c>
      <c r="H27" s="5" t="s">
        <v>61</v>
      </c>
      <c r="I27" s="5">
        <v>373</v>
      </c>
      <c r="J27" s="5">
        <v>83.64</v>
      </c>
      <c r="K27" s="5">
        <v>76.408</v>
      </c>
      <c r="L27" s="11">
        <v>76.408</v>
      </c>
      <c r="M27" s="11">
        <f t="shared" si="0"/>
        <v>76.408</v>
      </c>
      <c r="N27" s="5"/>
      <c r="O27" s="5"/>
      <c r="P27" s="5"/>
      <c r="Q27" s="5"/>
      <c r="R27" s="5"/>
      <c r="S27" s="5"/>
      <c r="T27" s="5"/>
      <c r="U27" s="5"/>
      <c r="V27" s="5"/>
      <c r="W27" s="11">
        <v>76.408</v>
      </c>
      <c r="X27" s="11">
        <v>76.408</v>
      </c>
      <c r="Y27" s="11">
        <v>76.408</v>
      </c>
      <c r="Z27" s="5"/>
      <c r="AA27" s="5"/>
      <c r="AB27" s="5"/>
      <c r="AC27" s="5" t="s">
        <v>130</v>
      </c>
      <c r="AD27" s="5" t="s">
        <v>91</v>
      </c>
      <c r="AE27" s="5" t="s">
        <v>92</v>
      </c>
      <c r="AF27" s="17" t="s">
        <v>70</v>
      </c>
    </row>
    <row r="28" customHeight="1" spans="1:32">
      <c r="A28" s="5" t="s">
        <v>32</v>
      </c>
      <c r="B28" s="5" t="s">
        <v>58</v>
      </c>
      <c r="C28" s="5">
        <v>20223141012</v>
      </c>
      <c r="D28" s="5" t="s">
        <v>153</v>
      </c>
      <c r="E28" s="5" t="s">
        <v>45</v>
      </c>
      <c r="F28" s="5" t="s">
        <v>81</v>
      </c>
      <c r="G28" s="5" t="s">
        <v>37</v>
      </c>
      <c r="H28" s="5" t="s">
        <v>61</v>
      </c>
      <c r="I28" s="5">
        <v>372</v>
      </c>
      <c r="J28" s="5">
        <v>84.3</v>
      </c>
      <c r="K28" s="5">
        <v>76.38</v>
      </c>
      <c r="L28" s="11">
        <v>76.38</v>
      </c>
      <c r="M28" s="11">
        <f t="shared" si="0"/>
        <v>76.38</v>
      </c>
      <c r="N28" s="5"/>
      <c r="O28" s="5"/>
      <c r="P28" s="5"/>
      <c r="Q28" s="5"/>
      <c r="R28" s="5"/>
      <c r="S28" s="5"/>
      <c r="T28" s="5"/>
      <c r="U28" s="5"/>
      <c r="V28" s="5"/>
      <c r="W28" s="11">
        <v>76.38</v>
      </c>
      <c r="X28" s="11">
        <v>76.38</v>
      </c>
      <c r="Y28" s="11">
        <f>M28+P28+S28</f>
        <v>76.38</v>
      </c>
      <c r="Z28" s="5"/>
      <c r="AA28" s="5"/>
      <c r="AB28" s="5"/>
      <c r="AC28" s="5" t="s">
        <v>154</v>
      </c>
      <c r="AD28" s="5" t="s">
        <v>41</v>
      </c>
      <c r="AE28" s="5" t="s">
        <v>99</v>
      </c>
      <c r="AF28" s="17" t="s">
        <v>70</v>
      </c>
    </row>
    <row r="29" customHeight="1" spans="1:32">
      <c r="A29" s="5" t="s">
        <v>32</v>
      </c>
      <c r="B29" s="5" t="s">
        <v>58</v>
      </c>
      <c r="C29" s="5">
        <v>20223141053</v>
      </c>
      <c r="D29" s="5" t="s">
        <v>155</v>
      </c>
      <c r="E29" s="5" t="s">
        <v>35</v>
      </c>
      <c r="F29" s="5" t="s">
        <v>81</v>
      </c>
      <c r="G29" s="5" t="s">
        <v>37</v>
      </c>
      <c r="H29" s="5" t="s">
        <v>61</v>
      </c>
      <c r="I29" s="5">
        <v>366</v>
      </c>
      <c r="J29" s="5">
        <v>88.78</v>
      </c>
      <c r="K29" s="5">
        <v>76.316</v>
      </c>
      <c r="L29" s="11">
        <v>76.316</v>
      </c>
      <c r="M29" s="11">
        <f t="shared" si="0"/>
        <v>76.316</v>
      </c>
      <c r="N29" s="5"/>
      <c r="O29" s="5"/>
      <c r="P29" s="5"/>
      <c r="Q29" s="5"/>
      <c r="R29" s="5"/>
      <c r="S29" s="5"/>
      <c r="T29" s="5"/>
      <c r="U29" s="5"/>
      <c r="V29" s="5"/>
      <c r="W29" s="11">
        <v>76.316</v>
      </c>
      <c r="X29" s="11">
        <v>76.316</v>
      </c>
      <c r="Y29" s="11">
        <f>M29+P29+S29</f>
        <v>76.316</v>
      </c>
      <c r="Z29" s="5"/>
      <c r="AA29" s="5"/>
      <c r="AB29" s="5"/>
      <c r="AC29" s="5" t="s">
        <v>156</v>
      </c>
      <c r="AD29" s="5" t="s">
        <v>41</v>
      </c>
      <c r="AE29" s="5" t="s">
        <v>99</v>
      </c>
      <c r="AF29" s="17" t="s">
        <v>70</v>
      </c>
    </row>
    <row r="30" customHeight="1" spans="1:32">
      <c r="A30" s="5" t="s">
        <v>32</v>
      </c>
      <c r="B30" s="5" t="s">
        <v>86</v>
      </c>
      <c r="C30" s="5">
        <v>20223141092</v>
      </c>
      <c r="D30" s="5" t="s">
        <v>157</v>
      </c>
      <c r="E30" s="5" t="s">
        <v>35</v>
      </c>
      <c r="F30" s="5" t="s">
        <v>81</v>
      </c>
      <c r="G30" s="5" t="s">
        <v>37</v>
      </c>
      <c r="H30" s="5" t="s">
        <v>61</v>
      </c>
      <c r="I30" s="5">
        <v>368</v>
      </c>
      <c r="J30" s="5">
        <v>87.04</v>
      </c>
      <c r="K30" s="5">
        <v>76.288</v>
      </c>
      <c r="L30" s="11">
        <v>76.288</v>
      </c>
      <c r="M30" s="11">
        <f t="shared" si="0"/>
        <v>76.288</v>
      </c>
      <c r="N30" s="5"/>
      <c r="O30" s="5"/>
      <c r="P30" s="5"/>
      <c r="Q30" s="5"/>
      <c r="R30" s="5"/>
      <c r="S30" s="5"/>
      <c r="T30" s="5"/>
      <c r="U30" s="5"/>
      <c r="V30" s="5"/>
      <c r="W30" s="11">
        <v>76.288</v>
      </c>
      <c r="X30" s="11">
        <v>76.288</v>
      </c>
      <c r="Y30" s="11">
        <v>76.288</v>
      </c>
      <c r="Z30" s="5"/>
      <c r="AA30" s="5"/>
      <c r="AB30" s="5"/>
      <c r="AC30" s="5" t="s">
        <v>158</v>
      </c>
      <c r="AD30" s="5" t="s">
        <v>91</v>
      </c>
      <c r="AE30" s="5" t="s">
        <v>92</v>
      </c>
      <c r="AF30" s="17" t="s">
        <v>70</v>
      </c>
    </row>
    <row r="31" customHeight="1" spans="1:32">
      <c r="A31" s="5" t="s">
        <v>32</v>
      </c>
      <c r="B31" s="5" t="s">
        <v>52</v>
      </c>
      <c r="C31" s="6">
        <v>20223141034</v>
      </c>
      <c r="D31" s="5" t="s">
        <v>159</v>
      </c>
      <c r="E31" s="5" t="s">
        <v>45</v>
      </c>
      <c r="F31" s="5" t="s">
        <v>81</v>
      </c>
      <c r="G31" s="5" t="s">
        <v>37</v>
      </c>
      <c r="H31" s="5" t="s">
        <v>61</v>
      </c>
      <c r="I31" s="5">
        <v>372</v>
      </c>
      <c r="J31" s="5">
        <v>83.8</v>
      </c>
      <c r="K31" s="5">
        <v>76.28</v>
      </c>
      <c r="L31" s="11">
        <v>76.28</v>
      </c>
      <c r="M31" s="11">
        <f t="shared" si="0"/>
        <v>76.28</v>
      </c>
      <c r="N31" s="5"/>
      <c r="O31" s="5"/>
      <c r="P31" s="5"/>
      <c r="Q31" s="5"/>
      <c r="R31" s="5"/>
      <c r="S31" s="5"/>
      <c r="T31" s="5"/>
      <c r="U31" s="5"/>
      <c r="V31" s="5"/>
      <c r="W31" s="11">
        <v>76.28</v>
      </c>
      <c r="X31" s="11">
        <v>76.28</v>
      </c>
      <c r="Y31" s="11">
        <v>76.28</v>
      </c>
      <c r="Z31" s="5"/>
      <c r="AA31" s="5"/>
      <c r="AB31" s="5"/>
      <c r="AC31" s="5" t="s">
        <v>160</v>
      </c>
      <c r="AD31" s="5" t="s">
        <v>48</v>
      </c>
      <c r="AE31" s="5" t="s">
        <v>55</v>
      </c>
      <c r="AF31" s="17" t="s">
        <v>70</v>
      </c>
    </row>
    <row r="32" customHeight="1" spans="1:32">
      <c r="A32" s="5" t="s">
        <v>32</v>
      </c>
      <c r="B32" s="5" t="s">
        <v>64</v>
      </c>
      <c r="C32" s="5">
        <v>20223141109</v>
      </c>
      <c r="D32" s="5" t="s">
        <v>161</v>
      </c>
      <c r="E32" s="5" t="s">
        <v>45</v>
      </c>
      <c r="F32" s="5" t="s">
        <v>81</v>
      </c>
      <c r="G32" s="5" t="s">
        <v>37</v>
      </c>
      <c r="H32" s="5" t="s">
        <v>61</v>
      </c>
      <c r="I32" s="5">
        <v>370</v>
      </c>
      <c r="J32" s="5">
        <v>85.18</v>
      </c>
      <c r="K32" s="5">
        <v>76.236</v>
      </c>
      <c r="L32" s="5">
        <v>76.236</v>
      </c>
      <c r="M32" s="11">
        <f t="shared" si="0"/>
        <v>76.236</v>
      </c>
      <c r="N32" s="5"/>
      <c r="O32" s="5"/>
      <c r="P32" s="5"/>
      <c r="Q32" s="5"/>
      <c r="R32" s="5"/>
      <c r="S32" s="5"/>
      <c r="T32" s="5"/>
      <c r="U32" s="5"/>
      <c r="V32" s="5"/>
      <c r="W32" s="14">
        <v>76.236</v>
      </c>
      <c r="X32" s="14">
        <v>76.236</v>
      </c>
      <c r="Y32" s="14">
        <v>76.236</v>
      </c>
      <c r="Z32" s="5"/>
      <c r="AA32" s="5"/>
      <c r="AB32" s="5"/>
      <c r="AC32" s="5" t="s">
        <v>162</v>
      </c>
      <c r="AD32" s="5" t="s">
        <v>85</v>
      </c>
      <c r="AE32" s="5" t="s">
        <v>84</v>
      </c>
      <c r="AF32" s="17" t="s">
        <v>70</v>
      </c>
    </row>
    <row r="33" customHeight="1" spans="1:32">
      <c r="A33" s="5" t="s">
        <v>32</v>
      </c>
      <c r="B33" s="5" t="s">
        <v>86</v>
      </c>
      <c r="C33" s="5">
        <v>20223141075</v>
      </c>
      <c r="D33" s="5" t="s">
        <v>163</v>
      </c>
      <c r="E33" s="5" t="s">
        <v>35</v>
      </c>
      <c r="F33" s="5" t="s">
        <v>81</v>
      </c>
      <c r="G33" s="5" t="s">
        <v>37</v>
      </c>
      <c r="H33" s="5" t="s">
        <v>61</v>
      </c>
      <c r="I33" s="5">
        <v>369</v>
      </c>
      <c r="J33" s="5">
        <v>85.92</v>
      </c>
      <c r="K33" s="5">
        <v>76.224</v>
      </c>
      <c r="L33" s="11">
        <v>76.224</v>
      </c>
      <c r="M33" s="11">
        <f t="shared" si="0"/>
        <v>76.224</v>
      </c>
      <c r="N33" s="5"/>
      <c r="O33" s="5"/>
      <c r="P33" s="5"/>
      <c r="Q33" s="5"/>
      <c r="R33" s="5"/>
      <c r="S33" s="5"/>
      <c r="T33" s="5"/>
      <c r="U33" s="5"/>
      <c r="V33" s="5"/>
      <c r="W33" s="11">
        <v>76.224</v>
      </c>
      <c r="X33" s="11">
        <v>76.224</v>
      </c>
      <c r="Y33" s="11">
        <v>76.224</v>
      </c>
      <c r="Z33" s="5"/>
      <c r="AA33" s="5"/>
      <c r="AB33" s="5"/>
      <c r="AC33" s="5" t="s">
        <v>164</v>
      </c>
      <c r="AD33" s="5" t="s">
        <v>91</v>
      </c>
      <c r="AE33" s="5" t="s">
        <v>92</v>
      </c>
      <c r="AF33" s="17" t="s">
        <v>70</v>
      </c>
    </row>
    <row r="34" customHeight="1" spans="1:32">
      <c r="A34" s="5" t="s">
        <v>32</v>
      </c>
      <c r="B34" s="5" t="s">
        <v>77</v>
      </c>
      <c r="C34" s="5">
        <v>20223141083</v>
      </c>
      <c r="D34" s="5" t="s">
        <v>165</v>
      </c>
      <c r="E34" s="5" t="s">
        <v>45</v>
      </c>
      <c r="F34" s="5" t="s">
        <v>81</v>
      </c>
      <c r="G34" s="5" t="s">
        <v>37</v>
      </c>
      <c r="H34" s="5" t="s">
        <v>61</v>
      </c>
      <c r="I34" s="5">
        <v>369</v>
      </c>
      <c r="J34" s="5">
        <v>85.9</v>
      </c>
      <c r="K34" s="5">
        <v>76.22</v>
      </c>
      <c r="L34" s="11">
        <v>76.22</v>
      </c>
      <c r="M34" s="11">
        <f t="shared" ref="M34:M65" si="1">I34*0.16+J34*0.2</f>
        <v>76.22</v>
      </c>
      <c r="N34" s="5"/>
      <c r="O34" s="5"/>
      <c r="P34" s="5"/>
      <c r="Q34" s="5"/>
      <c r="R34" s="5"/>
      <c r="S34" s="5"/>
      <c r="T34" s="5"/>
      <c r="U34" s="5"/>
      <c r="V34" s="5"/>
      <c r="W34" s="11">
        <v>76.22</v>
      </c>
      <c r="X34" s="11">
        <v>76.22</v>
      </c>
      <c r="Y34" s="11">
        <v>76.22</v>
      </c>
      <c r="Z34" s="5"/>
      <c r="AA34" s="5"/>
      <c r="AB34" s="5"/>
      <c r="AC34" s="5" t="s">
        <v>166</v>
      </c>
      <c r="AD34" s="5" t="s">
        <v>84</v>
      </c>
      <c r="AE34" s="5" t="s">
        <v>85</v>
      </c>
      <c r="AF34" s="17" t="s">
        <v>70</v>
      </c>
    </row>
    <row r="35" customHeight="1" spans="1:32">
      <c r="A35" s="5" t="s">
        <v>32</v>
      </c>
      <c r="B35" s="5" t="s">
        <v>64</v>
      </c>
      <c r="C35" s="5">
        <v>20223141047</v>
      </c>
      <c r="D35" s="5" t="s">
        <v>167</v>
      </c>
      <c r="E35" s="5" t="s">
        <v>45</v>
      </c>
      <c r="F35" s="5" t="s">
        <v>81</v>
      </c>
      <c r="G35" s="5" t="s">
        <v>37</v>
      </c>
      <c r="H35" s="5" t="s">
        <v>61</v>
      </c>
      <c r="I35" s="5">
        <v>372</v>
      </c>
      <c r="J35" s="5">
        <v>83.1</v>
      </c>
      <c r="K35" s="5">
        <v>76.14</v>
      </c>
      <c r="L35" s="5">
        <v>76.14</v>
      </c>
      <c r="M35" s="11">
        <f t="shared" si="1"/>
        <v>76.14</v>
      </c>
      <c r="N35" s="5"/>
      <c r="O35" s="5"/>
      <c r="P35" s="5"/>
      <c r="Q35" s="5"/>
      <c r="R35" s="5"/>
      <c r="S35" s="5"/>
      <c r="T35" s="5"/>
      <c r="U35" s="5"/>
      <c r="V35" s="5"/>
      <c r="W35" s="14">
        <v>76.14</v>
      </c>
      <c r="X35" s="14">
        <v>76.14</v>
      </c>
      <c r="Y35" s="14">
        <v>76.14</v>
      </c>
      <c r="Z35" s="5"/>
      <c r="AA35" s="5"/>
      <c r="AB35" s="5"/>
      <c r="AC35" s="5" t="s">
        <v>168</v>
      </c>
      <c r="AD35" s="5" t="s">
        <v>85</v>
      </c>
      <c r="AE35" s="5" t="s">
        <v>84</v>
      </c>
      <c r="AF35" s="17" t="s">
        <v>70</v>
      </c>
    </row>
    <row r="36" customHeight="1" spans="1:32">
      <c r="A36" s="5" t="s">
        <v>32</v>
      </c>
      <c r="B36" s="5" t="s">
        <v>86</v>
      </c>
      <c r="C36" s="5">
        <v>20223141045</v>
      </c>
      <c r="D36" s="5" t="s">
        <v>169</v>
      </c>
      <c r="E36" s="5" t="s">
        <v>45</v>
      </c>
      <c r="F36" s="5" t="s">
        <v>81</v>
      </c>
      <c r="G36" s="5" t="s">
        <v>37</v>
      </c>
      <c r="H36" s="5" t="s">
        <v>61</v>
      </c>
      <c r="I36" s="5">
        <v>371</v>
      </c>
      <c r="J36" s="5">
        <v>83.88</v>
      </c>
      <c r="K36" s="5">
        <v>76.136</v>
      </c>
      <c r="L36" s="11">
        <v>76.136</v>
      </c>
      <c r="M36" s="11">
        <f t="shared" si="1"/>
        <v>76.136</v>
      </c>
      <c r="N36" s="5"/>
      <c r="O36" s="5"/>
      <c r="P36" s="5"/>
      <c r="Q36" s="5"/>
      <c r="R36" s="5"/>
      <c r="S36" s="5"/>
      <c r="T36" s="5"/>
      <c r="U36" s="5"/>
      <c r="V36" s="5"/>
      <c r="W36" s="11">
        <v>76.136</v>
      </c>
      <c r="X36" s="11">
        <v>76.136</v>
      </c>
      <c r="Y36" s="11">
        <v>76.136</v>
      </c>
      <c r="Z36" s="5"/>
      <c r="AA36" s="5"/>
      <c r="AB36" s="5"/>
      <c r="AC36" s="5" t="s">
        <v>170</v>
      </c>
      <c r="AD36" s="5" t="s">
        <v>91</v>
      </c>
      <c r="AE36" s="5" t="s">
        <v>92</v>
      </c>
      <c r="AF36" s="17" t="s">
        <v>70</v>
      </c>
    </row>
    <row r="37" customHeight="1" spans="1:32">
      <c r="A37" s="5" t="s">
        <v>32</v>
      </c>
      <c r="B37" s="5" t="s">
        <v>43</v>
      </c>
      <c r="C37" s="5">
        <v>20223141021</v>
      </c>
      <c r="D37" s="5" t="s">
        <v>171</v>
      </c>
      <c r="E37" s="5" t="s">
        <v>45</v>
      </c>
      <c r="F37" s="5" t="s">
        <v>81</v>
      </c>
      <c r="G37" s="5" t="s">
        <v>37</v>
      </c>
      <c r="H37" s="5" t="s">
        <v>61</v>
      </c>
      <c r="I37" s="5">
        <v>363</v>
      </c>
      <c r="J37" s="5">
        <v>89.34</v>
      </c>
      <c r="K37" s="5">
        <v>75.948</v>
      </c>
      <c r="L37" s="11">
        <v>75.948</v>
      </c>
      <c r="M37" s="11">
        <f t="shared" si="1"/>
        <v>75.948</v>
      </c>
      <c r="N37" s="5"/>
      <c r="O37" s="5"/>
      <c r="P37" s="5"/>
      <c r="Q37" s="5"/>
      <c r="R37" s="5"/>
      <c r="S37" s="5"/>
      <c r="T37" s="5"/>
      <c r="U37" s="5"/>
      <c r="V37" s="5"/>
      <c r="W37" s="11">
        <v>75.948</v>
      </c>
      <c r="X37" s="11">
        <v>75.948</v>
      </c>
      <c r="Y37" s="11">
        <v>75.948</v>
      </c>
      <c r="Z37" s="5"/>
      <c r="AA37" s="5"/>
      <c r="AB37" s="5" t="s">
        <v>110</v>
      </c>
      <c r="AC37" s="5" t="s">
        <v>111</v>
      </c>
      <c r="AD37" s="5" t="s">
        <v>47</v>
      </c>
      <c r="AE37" s="5" t="s">
        <v>48</v>
      </c>
      <c r="AF37" s="17" t="s">
        <v>70</v>
      </c>
    </row>
    <row r="38" customHeight="1" spans="1:32">
      <c r="A38" s="5" t="s">
        <v>32</v>
      </c>
      <c r="B38" s="5" t="s">
        <v>120</v>
      </c>
      <c r="C38" s="6">
        <v>20223141096</v>
      </c>
      <c r="D38" s="5" t="s">
        <v>172</v>
      </c>
      <c r="E38" s="5" t="s">
        <v>45</v>
      </c>
      <c r="F38" s="5" t="s">
        <v>81</v>
      </c>
      <c r="G38" s="5" t="s">
        <v>37</v>
      </c>
      <c r="H38" s="5" t="s">
        <v>61</v>
      </c>
      <c r="I38" s="5">
        <v>361</v>
      </c>
      <c r="J38" s="5">
        <v>83.36</v>
      </c>
      <c r="K38" s="5">
        <v>74.432</v>
      </c>
      <c r="L38" s="11">
        <v>74.432</v>
      </c>
      <c r="M38" s="11">
        <f t="shared" si="1"/>
        <v>74.432</v>
      </c>
      <c r="N38" s="5"/>
      <c r="O38" s="5"/>
      <c r="P38" s="5"/>
      <c r="Q38" s="5" t="s">
        <v>173</v>
      </c>
      <c r="R38" s="5">
        <v>1.5</v>
      </c>
      <c r="S38" s="5" t="s">
        <v>173</v>
      </c>
      <c r="T38" s="5"/>
      <c r="U38" s="5"/>
      <c r="V38" s="5"/>
      <c r="W38" s="11">
        <v>75.932</v>
      </c>
      <c r="X38" s="11">
        <v>75.932</v>
      </c>
      <c r="Y38" s="11">
        <v>75.93</v>
      </c>
      <c r="Z38" s="5"/>
      <c r="AA38" s="5" t="s">
        <v>173</v>
      </c>
      <c r="AB38" s="5" t="s">
        <v>173</v>
      </c>
      <c r="AC38" s="5" t="s">
        <v>174</v>
      </c>
      <c r="AD38" s="5" t="s">
        <v>123</v>
      </c>
      <c r="AE38" s="5" t="s">
        <v>124</v>
      </c>
      <c r="AF38" s="17" t="s">
        <v>70</v>
      </c>
    </row>
    <row r="39" customHeight="1" spans="1:32">
      <c r="A39" s="5" t="s">
        <v>32</v>
      </c>
      <c r="B39" s="5" t="s">
        <v>86</v>
      </c>
      <c r="C39" s="5">
        <v>20223141022</v>
      </c>
      <c r="D39" s="5" t="s">
        <v>175</v>
      </c>
      <c r="E39" s="5" t="s">
        <v>35</v>
      </c>
      <c r="F39" s="5" t="s">
        <v>81</v>
      </c>
      <c r="G39" s="5" t="s">
        <v>37</v>
      </c>
      <c r="H39" s="5" t="s">
        <v>61</v>
      </c>
      <c r="I39" s="5">
        <v>367</v>
      </c>
      <c r="J39" s="5">
        <v>85.62</v>
      </c>
      <c r="K39" s="5">
        <v>75.844</v>
      </c>
      <c r="L39" s="11">
        <v>75.844</v>
      </c>
      <c r="M39" s="11">
        <f t="shared" si="1"/>
        <v>75.844</v>
      </c>
      <c r="N39" s="5"/>
      <c r="O39" s="5"/>
      <c r="P39" s="5"/>
      <c r="Q39" s="5"/>
      <c r="R39" s="5"/>
      <c r="S39" s="5"/>
      <c r="T39" s="5"/>
      <c r="U39" s="5"/>
      <c r="V39" s="5"/>
      <c r="W39" s="11">
        <v>75.844</v>
      </c>
      <c r="X39" s="11">
        <v>75.844</v>
      </c>
      <c r="Y39" s="11">
        <v>75.844</v>
      </c>
      <c r="Z39" s="5"/>
      <c r="AA39" s="5"/>
      <c r="AB39" s="5"/>
      <c r="AC39" s="5" t="s">
        <v>164</v>
      </c>
      <c r="AD39" s="5" t="s">
        <v>91</v>
      </c>
      <c r="AE39" s="5" t="s">
        <v>92</v>
      </c>
      <c r="AF39" s="17" t="s">
        <v>70</v>
      </c>
    </row>
    <row r="40" customHeight="1" spans="1:32">
      <c r="A40" s="5" t="s">
        <v>32</v>
      </c>
      <c r="B40" s="5" t="s">
        <v>77</v>
      </c>
      <c r="C40" s="5">
        <v>20223141066</v>
      </c>
      <c r="D40" s="5" t="s">
        <v>176</v>
      </c>
      <c r="E40" s="5" t="s">
        <v>45</v>
      </c>
      <c r="F40" s="5" t="s">
        <v>81</v>
      </c>
      <c r="G40" s="5" t="s">
        <v>37</v>
      </c>
      <c r="H40" s="5" t="s">
        <v>61</v>
      </c>
      <c r="I40" s="5">
        <v>346</v>
      </c>
      <c r="J40" s="5">
        <v>84.9</v>
      </c>
      <c r="K40" s="5">
        <v>72.34</v>
      </c>
      <c r="L40" s="11">
        <v>72.34</v>
      </c>
      <c r="M40" s="11">
        <f t="shared" si="1"/>
        <v>72.34</v>
      </c>
      <c r="N40" s="5" t="s">
        <v>177</v>
      </c>
      <c r="O40" s="5"/>
      <c r="P40" s="5"/>
      <c r="Q40" s="5">
        <v>4.5</v>
      </c>
      <c r="R40" s="5"/>
      <c r="S40" s="5" t="s">
        <v>178</v>
      </c>
      <c r="T40" s="5"/>
      <c r="U40" s="5"/>
      <c r="V40" s="5"/>
      <c r="W40" s="11">
        <v>76.84</v>
      </c>
      <c r="X40" s="11">
        <v>76.84</v>
      </c>
      <c r="Y40" s="11">
        <v>75.84</v>
      </c>
      <c r="Z40" s="5"/>
      <c r="AA40" s="5">
        <v>4.5</v>
      </c>
      <c r="AB40" s="5" t="s">
        <v>179</v>
      </c>
      <c r="AC40" s="5" t="s">
        <v>180</v>
      </c>
      <c r="AD40" s="5" t="s">
        <v>84</v>
      </c>
      <c r="AE40" s="5" t="s">
        <v>85</v>
      </c>
      <c r="AF40" s="17" t="s">
        <v>70</v>
      </c>
    </row>
    <row r="41" customHeight="1" spans="1:32">
      <c r="A41" s="5" t="s">
        <v>32</v>
      </c>
      <c r="B41" s="5" t="s">
        <v>52</v>
      </c>
      <c r="C41" s="6">
        <v>20223141030</v>
      </c>
      <c r="D41" s="5" t="s">
        <v>181</v>
      </c>
      <c r="E41" s="5" t="s">
        <v>45</v>
      </c>
      <c r="F41" s="5" t="s">
        <v>81</v>
      </c>
      <c r="G41" s="5" t="s">
        <v>37</v>
      </c>
      <c r="H41" s="5" t="s">
        <v>61</v>
      </c>
      <c r="I41" s="5">
        <v>364</v>
      </c>
      <c r="J41" s="5">
        <v>87.56</v>
      </c>
      <c r="K41" s="5">
        <v>75.75</v>
      </c>
      <c r="L41" s="11">
        <v>75.752</v>
      </c>
      <c r="M41" s="11">
        <f t="shared" si="1"/>
        <v>75.752</v>
      </c>
      <c r="N41" s="5"/>
      <c r="O41" s="5"/>
      <c r="P41" s="5"/>
      <c r="Q41" s="5"/>
      <c r="R41" s="5"/>
      <c r="S41" s="5"/>
      <c r="T41" s="5"/>
      <c r="U41" s="5"/>
      <c r="V41" s="5"/>
      <c r="W41" s="11">
        <v>75.75</v>
      </c>
      <c r="X41" s="11">
        <v>75.752</v>
      </c>
      <c r="Y41" s="11">
        <v>75.752</v>
      </c>
      <c r="Z41" s="5"/>
      <c r="AA41" s="5"/>
      <c r="AB41" s="5"/>
      <c r="AC41" s="5" t="s">
        <v>113</v>
      </c>
      <c r="AD41" s="5" t="s">
        <v>48</v>
      </c>
      <c r="AE41" s="5" t="s">
        <v>55</v>
      </c>
      <c r="AF41" s="17" t="s">
        <v>70</v>
      </c>
    </row>
    <row r="42" customHeight="1" spans="1:32">
      <c r="A42" s="5" t="s">
        <v>32</v>
      </c>
      <c r="B42" s="5" t="s">
        <v>77</v>
      </c>
      <c r="C42" s="5">
        <v>20223141104</v>
      </c>
      <c r="D42" s="5" t="s">
        <v>182</v>
      </c>
      <c r="E42" s="5" t="s">
        <v>35</v>
      </c>
      <c r="F42" s="5" t="s">
        <v>81</v>
      </c>
      <c r="G42" s="5" t="s">
        <v>37</v>
      </c>
      <c r="H42" s="5" t="s">
        <v>61</v>
      </c>
      <c r="I42" s="5">
        <v>368</v>
      </c>
      <c r="J42" s="5">
        <v>84.3</v>
      </c>
      <c r="K42" s="5">
        <v>75.74</v>
      </c>
      <c r="L42" s="11">
        <v>75.74</v>
      </c>
      <c r="M42" s="11">
        <f t="shared" si="1"/>
        <v>75.74</v>
      </c>
      <c r="N42" s="5"/>
      <c r="O42" s="5"/>
      <c r="P42" s="5"/>
      <c r="Q42" s="5"/>
      <c r="R42" s="5"/>
      <c r="S42" s="5"/>
      <c r="T42" s="5"/>
      <c r="U42" s="5"/>
      <c r="V42" s="5"/>
      <c r="W42" s="11">
        <v>75.74</v>
      </c>
      <c r="X42" s="11">
        <v>75.74</v>
      </c>
      <c r="Y42" s="11">
        <v>75.74</v>
      </c>
      <c r="Z42" s="5"/>
      <c r="AA42" s="5"/>
      <c r="AB42" s="5"/>
      <c r="AC42" s="5"/>
      <c r="AD42" s="5" t="s">
        <v>84</v>
      </c>
      <c r="AE42" s="5" t="s">
        <v>85</v>
      </c>
      <c r="AF42" s="17" t="s">
        <v>70</v>
      </c>
    </row>
    <row r="43" customHeight="1" spans="1:32">
      <c r="A43" s="5" t="s">
        <v>32</v>
      </c>
      <c r="B43" s="5" t="s">
        <v>52</v>
      </c>
      <c r="C43" s="6">
        <v>20223141038</v>
      </c>
      <c r="D43" s="5" t="s">
        <v>183</v>
      </c>
      <c r="E43" s="5" t="s">
        <v>45</v>
      </c>
      <c r="F43" s="5" t="s">
        <v>81</v>
      </c>
      <c r="G43" s="5" t="s">
        <v>37</v>
      </c>
      <c r="H43" s="5" t="s">
        <v>61</v>
      </c>
      <c r="I43" s="5">
        <v>362</v>
      </c>
      <c r="J43" s="5">
        <v>88.38</v>
      </c>
      <c r="K43" s="5">
        <v>75.6</v>
      </c>
      <c r="L43" s="11">
        <v>75.596</v>
      </c>
      <c r="M43" s="11">
        <f t="shared" si="1"/>
        <v>75.596</v>
      </c>
      <c r="N43" s="5"/>
      <c r="O43" s="5"/>
      <c r="P43" s="5"/>
      <c r="Q43" s="5"/>
      <c r="R43" s="5"/>
      <c r="S43" s="5"/>
      <c r="T43" s="5"/>
      <c r="U43" s="5"/>
      <c r="V43" s="5"/>
      <c r="W43" s="11">
        <v>75.6</v>
      </c>
      <c r="X43" s="11">
        <v>75.596</v>
      </c>
      <c r="Y43" s="11">
        <v>75.596</v>
      </c>
      <c r="Z43" s="5"/>
      <c r="AA43" s="5"/>
      <c r="AB43" s="5"/>
      <c r="AC43" s="5" t="s">
        <v>54</v>
      </c>
      <c r="AD43" s="5" t="s">
        <v>48</v>
      </c>
      <c r="AE43" s="5" t="s">
        <v>55</v>
      </c>
      <c r="AF43" s="17" t="s">
        <v>70</v>
      </c>
    </row>
    <row r="44" customHeight="1" spans="1:32">
      <c r="A44" s="5" t="s">
        <v>32</v>
      </c>
      <c r="B44" s="5" t="s">
        <v>58</v>
      </c>
      <c r="C44" s="5">
        <v>20223141011</v>
      </c>
      <c r="D44" s="5" t="s">
        <v>184</v>
      </c>
      <c r="E44" s="5" t="s">
        <v>45</v>
      </c>
      <c r="F44" s="5" t="s">
        <v>81</v>
      </c>
      <c r="G44" s="5" t="s">
        <v>37</v>
      </c>
      <c r="H44" s="5" t="s">
        <v>61</v>
      </c>
      <c r="I44" s="5">
        <v>372</v>
      </c>
      <c r="J44" s="5">
        <v>80.04</v>
      </c>
      <c r="K44" s="5">
        <v>75.528</v>
      </c>
      <c r="L44" s="11">
        <v>75.528</v>
      </c>
      <c r="M44" s="11">
        <f t="shared" si="1"/>
        <v>75.528</v>
      </c>
      <c r="N44" s="5"/>
      <c r="O44" s="5"/>
      <c r="P44" s="5"/>
      <c r="Q44" s="5"/>
      <c r="R44" s="5"/>
      <c r="S44" s="5"/>
      <c r="T44" s="5"/>
      <c r="U44" s="5"/>
      <c r="V44" s="5"/>
      <c r="W44" s="11">
        <v>75.528</v>
      </c>
      <c r="X44" s="11">
        <v>75.528</v>
      </c>
      <c r="Y44" s="11">
        <f>M44+P44+S44</f>
        <v>75.528</v>
      </c>
      <c r="Z44" s="5"/>
      <c r="AA44" s="5"/>
      <c r="AB44" s="5"/>
      <c r="AC44" s="5" t="s">
        <v>185</v>
      </c>
      <c r="AD44" s="5" t="s">
        <v>41</v>
      </c>
      <c r="AE44" s="5" t="s">
        <v>99</v>
      </c>
      <c r="AF44" s="17" t="s">
        <v>70</v>
      </c>
    </row>
    <row r="45" customHeight="1" spans="1:32">
      <c r="A45" s="5" t="s">
        <v>32</v>
      </c>
      <c r="B45" s="5" t="s">
        <v>77</v>
      </c>
      <c r="C45" s="5">
        <v>20223141027</v>
      </c>
      <c r="D45" s="5" t="s">
        <v>186</v>
      </c>
      <c r="E45" s="5" t="s">
        <v>45</v>
      </c>
      <c r="F45" s="5" t="s">
        <v>81</v>
      </c>
      <c r="G45" s="5" t="s">
        <v>37</v>
      </c>
      <c r="H45" s="5" t="s">
        <v>61</v>
      </c>
      <c r="I45" s="5">
        <v>340</v>
      </c>
      <c r="J45" s="5">
        <v>85.6</v>
      </c>
      <c r="K45" s="5">
        <v>71.52</v>
      </c>
      <c r="L45" s="11">
        <v>71.52</v>
      </c>
      <c r="M45" s="11">
        <f t="shared" si="1"/>
        <v>71.52</v>
      </c>
      <c r="N45" s="5"/>
      <c r="O45" s="5"/>
      <c r="P45" s="5"/>
      <c r="Q45" s="5" t="s">
        <v>187</v>
      </c>
      <c r="R45" s="5"/>
      <c r="S45" s="5" t="s">
        <v>187</v>
      </c>
      <c r="T45" s="5"/>
      <c r="U45" s="5"/>
      <c r="V45" s="5"/>
      <c r="W45" s="11">
        <v>75.52</v>
      </c>
      <c r="X45" s="11">
        <v>75.52</v>
      </c>
      <c r="Y45" s="11">
        <v>75.52</v>
      </c>
      <c r="Z45" s="5"/>
      <c r="AA45" s="5" t="s">
        <v>187</v>
      </c>
      <c r="AB45" s="5" t="s">
        <v>187</v>
      </c>
      <c r="AC45" s="5" t="s">
        <v>188</v>
      </c>
      <c r="AD45" s="5" t="s">
        <v>84</v>
      </c>
      <c r="AE45" s="5" t="s">
        <v>85</v>
      </c>
      <c r="AF45" s="17" t="s">
        <v>70</v>
      </c>
    </row>
    <row r="46" customHeight="1" spans="1:32">
      <c r="A46" s="5" t="s">
        <v>32</v>
      </c>
      <c r="B46" s="5" t="s">
        <v>64</v>
      </c>
      <c r="C46" s="5">
        <v>20223141095</v>
      </c>
      <c r="D46" s="5" t="s">
        <v>189</v>
      </c>
      <c r="E46" s="5" t="s">
        <v>45</v>
      </c>
      <c r="F46" s="5" t="s">
        <v>81</v>
      </c>
      <c r="G46" s="5" t="s">
        <v>37</v>
      </c>
      <c r="H46" s="5" t="s">
        <v>61</v>
      </c>
      <c r="I46" s="5">
        <v>368</v>
      </c>
      <c r="J46" s="5">
        <v>83.06</v>
      </c>
      <c r="K46" s="5">
        <v>75.492</v>
      </c>
      <c r="L46" s="5">
        <v>75.492</v>
      </c>
      <c r="M46" s="11">
        <f t="shared" si="1"/>
        <v>75.492</v>
      </c>
      <c r="N46" s="5"/>
      <c r="O46" s="5"/>
      <c r="P46" s="5"/>
      <c r="Q46" s="5"/>
      <c r="R46" s="5"/>
      <c r="S46" s="5"/>
      <c r="T46" s="5"/>
      <c r="U46" s="5"/>
      <c r="V46" s="5"/>
      <c r="W46" s="14">
        <v>75.492</v>
      </c>
      <c r="X46" s="14">
        <v>75.492</v>
      </c>
      <c r="Y46" s="14">
        <v>75.492</v>
      </c>
      <c r="Z46" s="5"/>
      <c r="AA46" s="5"/>
      <c r="AB46" s="5"/>
      <c r="AC46" s="5" t="s">
        <v>190</v>
      </c>
      <c r="AD46" s="5" t="s">
        <v>85</v>
      </c>
      <c r="AE46" s="5" t="s">
        <v>84</v>
      </c>
      <c r="AF46" s="17" t="s">
        <v>70</v>
      </c>
    </row>
    <row r="47" customHeight="1" spans="1:32">
      <c r="A47" s="5" t="s">
        <v>32</v>
      </c>
      <c r="B47" s="5" t="s">
        <v>43</v>
      </c>
      <c r="C47" s="5">
        <v>20223141005</v>
      </c>
      <c r="D47" s="5" t="s">
        <v>191</v>
      </c>
      <c r="E47" s="5" t="s">
        <v>45</v>
      </c>
      <c r="F47" s="5" t="s">
        <v>81</v>
      </c>
      <c r="G47" s="5" t="s">
        <v>37</v>
      </c>
      <c r="H47" s="5" t="s">
        <v>61</v>
      </c>
      <c r="I47" s="5">
        <v>361</v>
      </c>
      <c r="J47" s="5">
        <v>88.18</v>
      </c>
      <c r="K47" s="5">
        <v>75.396</v>
      </c>
      <c r="L47" s="11">
        <v>75.396</v>
      </c>
      <c r="M47" s="11">
        <f t="shared" si="1"/>
        <v>75.396</v>
      </c>
      <c r="N47" s="5"/>
      <c r="O47" s="5"/>
      <c r="P47" s="5"/>
      <c r="Q47" s="5"/>
      <c r="R47" s="5"/>
      <c r="S47" s="5"/>
      <c r="T47" s="5"/>
      <c r="U47" s="5"/>
      <c r="V47" s="5"/>
      <c r="W47" s="11">
        <v>75.4</v>
      </c>
      <c r="X47" s="11">
        <v>75.396</v>
      </c>
      <c r="Y47" s="11">
        <v>75.396</v>
      </c>
      <c r="Z47" s="5"/>
      <c r="AA47" s="5"/>
      <c r="AB47" s="5" t="s">
        <v>110</v>
      </c>
      <c r="AC47" s="5" t="s">
        <v>46</v>
      </c>
      <c r="AD47" s="5" t="s">
        <v>47</v>
      </c>
      <c r="AE47" s="5" t="s">
        <v>48</v>
      </c>
      <c r="AF47" s="17" t="s">
        <v>70</v>
      </c>
    </row>
    <row r="48" customHeight="1" spans="1:32">
      <c r="A48" s="5" t="s">
        <v>32</v>
      </c>
      <c r="B48" s="5" t="s">
        <v>64</v>
      </c>
      <c r="C48" s="5">
        <v>20223141032</v>
      </c>
      <c r="D48" s="5" t="s">
        <v>192</v>
      </c>
      <c r="E48" s="5" t="s">
        <v>45</v>
      </c>
      <c r="F48" s="5" t="s">
        <v>81</v>
      </c>
      <c r="G48" s="5" t="s">
        <v>37</v>
      </c>
      <c r="H48" s="5" t="s">
        <v>61</v>
      </c>
      <c r="I48" s="5">
        <v>362</v>
      </c>
      <c r="J48" s="5">
        <v>86.92</v>
      </c>
      <c r="K48" s="5">
        <v>75.304</v>
      </c>
      <c r="L48" s="5">
        <v>75.304</v>
      </c>
      <c r="M48" s="11">
        <f t="shared" si="1"/>
        <v>75.304</v>
      </c>
      <c r="N48" s="5"/>
      <c r="O48" s="5"/>
      <c r="P48" s="5"/>
      <c r="Q48" s="5"/>
      <c r="R48" s="5"/>
      <c r="S48" s="5"/>
      <c r="T48" s="5"/>
      <c r="U48" s="5"/>
      <c r="V48" s="5"/>
      <c r="W48" s="14">
        <v>75.304</v>
      </c>
      <c r="X48" s="14">
        <v>75.304</v>
      </c>
      <c r="Y48" s="14">
        <v>75.304</v>
      </c>
      <c r="Z48" s="5"/>
      <c r="AA48" s="5"/>
      <c r="AB48" s="5"/>
      <c r="AC48" s="5" t="s">
        <v>117</v>
      </c>
      <c r="AD48" s="5" t="s">
        <v>85</v>
      </c>
      <c r="AE48" s="5" t="s">
        <v>84</v>
      </c>
      <c r="AF48" s="17" t="s">
        <v>70</v>
      </c>
    </row>
    <row r="49" customHeight="1" spans="1:32">
      <c r="A49" s="5" t="s">
        <v>32</v>
      </c>
      <c r="B49" s="5" t="s">
        <v>120</v>
      </c>
      <c r="C49" s="6">
        <v>20223141073</v>
      </c>
      <c r="D49" s="5" t="s">
        <v>193</v>
      </c>
      <c r="E49" s="5" t="s">
        <v>45</v>
      </c>
      <c r="F49" s="5" t="s">
        <v>81</v>
      </c>
      <c r="G49" s="5" t="s">
        <v>37</v>
      </c>
      <c r="H49" s="5" t="s">
        <v>61</v>
      </c>
      <c r="I49" s="5">
        <v>367</v>
      </c>
      <c r="J49" s="5">
        <v>82.88</v>
      </c>
      <c r="K49" s="5">
        <v>75.296</v>
      </c>
      <c r="L49" s="11">
        <v>75.296</v>
      </c>
      <c r="M49" s="11">
        <f t="shared" si="1"/>
        <v>75.296</v>
      </c>
      <c r="N49" s="5"/>
      <c r="O49" s="5"/>
      <c r="P49" s="5"/>
      <c r="Q49" s="5"/>
      <c r="R49" s="5"/>
      <c r="S49" s="5"/>
      <c r="T49" s="5"/>
      <c r="U49" s="5"/>
      <c r="V49" s="5"/>
      <c r="W49" s="11">
        <v>75.296</v>
      </c>
      <c r="X49" s="11">
        <v>75.296</v>
      </c>
      <c r="Y49" s="11">
        <v>75.3</v>
      </c>
      <c r="Z49" s="5"/>
      <c r="AA49" s="5"/>
      <c r="AB49" s="5"/>
      <c r="AC49" s="5" t="s">
        <v>194</v>
      </c>
      <c r="AD49" s="5" t="s">
        <v>123</v>
      </c>
      <c r="AE49" s="5" t="s">
        <v>124</v>
      </c>
      <c r="AF49" s="17" t="s">
        <v>70</v>
      </c>
    </row>
    <row r="50" customHeight="1" spans="1:32">
      <c r="A50" s="5" t="s">
        <v>32</v>
      </c>
      <c r="B50" s="5" t="s">
        <v>43</v>
      </c>
      <c r="C50" s="5">
        <v>20223141050</v>
      </c>
      <c r="D50" s="5" t="s">
        <v>195</v>
      </c>
      <c r="E50" s="5" t="s">
        <v>35</v>
      </c>
      <c r="F50" s="5" t="s">
        <v>81</v>
      </c>
      <c r="G50" s="5" t="s">
        <v>37</v>
      </c>
      <c r="H50" s="5" t="s">
        <v>61</v>
      </c>
      <c r="I50" s="5">
        <v>337</v>
      </c>
      <c r="J50" s="5">
        <v>86.52</v>
      </c>
      <c r="K50" s="5">
        <v>71.224</v>
      </c>
      <c r="L50" s="11">
        <v>71.224</v>
      </c>
      <c r="M50" s="11">
        <f t="shared" si="1"/>
        <v>71.224</v>
      </c>
      <c r="N50" s="5"/>
      <c r="O50" s="5"/>
      <c r="P50" s="5"/>
      <c r="Q50" s="5"/>
      <c r="R50" s="5"/>
      <c r="S50" s="5"/>
      <c r="T50" s="5">
        <v>4</v>
      </c>
      <c r="U50" s="5">
        <v>4</v>
      </c>
      <c r="V50" s="5">
        <v>4</v>
      </c>
      <c r="W50" s="11">
        <v>75.224</v>
      </c>
      <c r="X50" s="11">
        <v>75.224</v>
      </c>
      <c r="Y50" s="11">
        <v>75.224</v>
      </c>
      <c r="Z50" s="5"/>
      <c r="AA50" s="5" t="s">
        <v>196</v>
      </c>
      <c r="AB50" s="5" t="s">
        <v>110</v>
      </c>
      <c r="AC50" s="5" t="s">
        <v>197</v>
      </c>
      <c r="AD50" s="5" t="s">
        <v>47</v>
      </c>
      <c r="AE50" s="5" t="s">
        <v>48</v>
      </c>
      <c r="AF50" s="17" t="s">
        <v>70</v>
      </c>
    </row>
    <row r="51" customHeight="1" spans="1:32">
      <c r="A51" s="5" t="s">
        <v>32</v>
      </c>
      <c r="B51" s="5" t="s">
        <v>64</v>
      </c>
      <c r="C51" s="5">
        <v>20223141008</v>
      </c>
      <c r="D51" s="5" t="s">
        <v>198</v>
      </c>
      <c r="E51" s="5" t="s">
        <v>45</v>
      </c>
      <c r="F51" s="5" t="s">
        <v>81</v>
      </c>
      <c r="G51" s="5" t="s">
        <v>37</v>
      </c>
      <c r="H51" s="5" t="s">
        <v>61</v>
      </c>
      <c r="I51" s="5">
        <v>365</v>
      </c>
      <c r="J51" s="5">
        <v>83.52</v>
      </c>
      <c r="K51" s="5">
        <v>75.104</v>
      </c>
      <c r="L51" s="5">
        <v>75.104</v>
      </c>
      <c r="M51" s="11">
        <f t="shared" si="1"/>
        <v>75.104</v>
      </c>
      <c r="N51" s="5"/>
      <c r="O51" s="5"/>
      <c r="P51" s="5"/>
      <c r="Q51" s="5"/>
      <c r="R51" s="5"/>
      <c r="S51" s="5"/>
      <c r="T51" s="5"/>
      <c r="U51" s="5"/>
      <c r="V51" s="5"/>
      <c r="W51" s="14">
        <v>75.104</v>
      </c>
      <c r="X51" s="14">
        <v>75.104</v>
      </c>
      <c r="Y51" s="14">
        <v>75.104</v>
      </c>
      <c r="Z51" s="5"/>
      <c r="AA51" s="5"/>
      <c r="AB51" s="5"/>
      <c r="AC51" s="5" t="s">
        <v>168</v>
      </c>
      <c r="AD51" s="5" t="s">
        <v>85</v>
      </c>
      <c r="AE51" s="5" t="s">
        <v>84</v>
      </c>
      <c r="AF51" s="17" t="s">
        <v>70</v>
      </c>
    </row>
    <row r="52" customHeight="1" spans="1:32">
      <c r="A52" s="5" t="s">
        <v>32</v>
      </c>
      <c r="B52" s="5" t="s">
        <v>52</v>
      </c>
      <c r="C52" s="6">
        <v>20223141020</v>
      </c>
      <c r="D52" s="5" t="s">
        <v>199</v>
      </c>
      <c r="E52" s="5" t="s">
        <v>45</v>
      </c>
      <c r="F52" s="5" t="s">
        <v>81</v>
      </c>
      <c r="G52" s="5" t="s">
        <v>37</v>
      </c>
      <c r="H52" s="5" t="s">
        <v>61</v>
      </c>
      <c r="I52" s="5">
        <v>360</v>
      </c>
      <c r="J52" s="5">
        <v>86.78</v>
      </c>
      <c r="K52" s="5">
        <v>74.96</v>
      </c>
      <c r="L52" s="11">
        <v>74.956</v>
      </c>
      <c r="M52" s="11">
        <f t="shared" si="1"/>
        <v>74.956</v>
      </c>
      <c r="N52" s="5"/>
      <c r="O52" s="5"/>
      <c r="P52" s="5"/>
      <c r="Q52" s="5"/>
      <c r="R52" s="5"/>
      <c r="S52" s="5"/>
      <c r="T52" s="5"/>
      <c r="U52" s="5"/>
      <c r="V52" s="5"/>
      <c r="W52" s="11">
        <v>74.96</v>
      </c>
      <c r="X52" s="11">
        <v>74.956</v>
      </c>
      <c r="Y52" s="11">
        <v>74.956</v>
      </c>
      <c r="Z52" s="5"/>
      <c r="AA52" s="5"/>
      <c r="AB52" s="5"/>
      <c r="AC52" s="5" t="s">
        <v>113</v>
      </c>
      <c r="AD52" s="5" t="s">
        <v>48</v>
      </c>
      <c r="AE52" s="5" t="s">
        <v>55</v>
      </c>
      <c r="AF52" s="17" t="s">
        <v>70</v>
      </c>
    </row>
    <row r="53" customHeight="1" spans="1:32">
      <c r="A53" s="5" t="s">
        <v>32</v>
      </c>
      <c r="B53" s="5" t="s">
        <v>86</v>
      </c>
      <c r="C53" s="5">
        <v>20223141084</v>
      </c>
      <c r="D53" s="5" t="s">
        <v>200</v>
      </c>
      <c r="E53" s="5" t="s">
        <v>45</v>
      </c>
      <c r="F53" s="5" t="s">
        <v>81</v>
      </c>
      <c r="G53" s="5" t="s">
        <v>37</v>
      </c>
      <c r="H53" s="5" t="s">
        <v>61</v>
      </c>
      <c r="I53" s="5">
        <v>361</v>
      </c>
      <c r="J53" s="5">
        <v>85.84</v>
      </c>
      <c r="K53" s="5">
        <v>74.928</v>
      </c>
      <c r="L53" s="11">
        <v>74.928</v>
      </c>
      <c r="M53" s="11">
        <f t="shared" si="1"/>
        <v>74.928</v>
      </c>
      <c r="N53" s="5"/>
      <c r="O53" s="5"/>
      <c r="P53" s="5"/>
      <c r="Q53" s="5"/>
      <c r="R53" s="5"/>
      <c r="S53" s="5"/>
      <c r="T53" s="5"/>
      <c r="U53" s="5"/>
      <c r="V53" s="5"/>
      <c r="W53" s="11">
        <v>74.928</v>
      </c>
      <c r="X53" s="11">
        <v>74.928</v>
      </c>
      <c r="Y53" s="11">
        <v>74.928</v>
      </c>
      <c r="Z53" s="5"/>
      <c r="AA53" s="5"/>
      <c r="AB53" s="5"/>
      <c r="AC53" s="5" t="s">
        <v>128</v>
      </c>
      <c r="AD53" s="5" t="s">
        <v>91</v>
      </c>
      <c r="AE53" s="5" t="s">
        <v>92</v>
      </c>
      <c r="AF53" s="17" t="s">
        <v>70</v>
      </c>
    </row>
    <row r="54" customHeight="1" spans="1:32">
      <c r="A54" s="1" t="s">
        <v>32</v>
      </c>
      <c r="B54" s="1" t="s">
        <v>58</v>
      </c>
      <c r="C54" s="1">
        <v>20223141017</v>
      </c>
      <c r="D54" s="1" t="s">
        <v>201</v>
      </c>
      <c r="E54" s="1" t="s">
        <v>35</v>
      </c>
      <c r="F54" s="1" t="s">
        <v>81</v>
      </c>
      <c r="G54" s="1" t="s">
        <v>37</v>
      </c>
      <c r="H54" s="1" t="s">
        <v>61</v>
      </c>
      <c r="I54" s="1">
        <v>361</v>
      </c>
      <c r="J54" s="1">
        <v>84.94</v>
      </c>
      <c r="K54" s="1">
        <v>74.748</v>
      </c>
      <c r="L54" s="12">
        <v>74.748</v>
      </c>
      <c r="M54" s="12">
        <f t="shared" si="1"/>
        <v>74.748</v>
      </c>
      <c r="W54" s="12">
        <v>74.748</v>
      </c>
      <c r="X54" s="12">
        <v>74.748</v>
      </c>
      <c r="Y54" s="12">
        <f>M54+P54+S54</f>
        <v>74.748</v>
      </c>
      <c r="AC54" s="1" t="s">
        <v>202</v>
      </c>
      <c r="AD54" s="1" t="s">
        <v>41</v>
      </c>
      <c r="AE54" s="1" t="s">
        <v>99</v>
      </c>
      <c r="AF54" s="18" t="s">
        <v>75</v>
      </c>
    </row>
    <row r="55" customHeight="1" spans="1:32">
      <c r="A55" s="1" t="s">
        <v>32</v>
      </c>
      <c r="B55" s="1" t="s">
        <v>120</v>
      </c>
      <c r="C55" s="7">
        <v>20223141004</v>
      </c>
      <c r="D55" s="1" t="s">
        <v>203</v>
      </c>
      <c r="E55" s="1" t="s">
        <v>35</v>
      </c>
      <c r="F55" s="1" t="s">
        <v>81</v>
      </c>
      <c r="G55" s="1" t="s">
        <v>37</v>
      </c>
      <c r="H55" s="1" t="s">
        <v>61</v>
      </c>
      <c r="I55" s="1">
        <v>365</v>
      </c>
      <c r="J55" s="1">
        <v>80.34</v>
      </c>
      <c r="K55" s="1">
        <v>74.468</v>
      </c>
      <c r="L55" s="12">
        <v>74.468</v>
      </c>
      <c r="M55" s="12">
        <f t="shared" si="1"/>
        <v>74.468</v>
      </c>
      <c r="W55" s="12">
        <v>74.468</v>
      </c>
      <c r="X55" s="12">
        <v>74.468</v>
      </c>
      <c r="Y55" s="12">
        <v>74.47</v>
      </c>
      <c r="AC55" s="1" t="s">
        <v>174</v>
      </c>
      <c r="AD55" s="1" t="s">
        <v>123</v>
      </c>
      <c r="AE55" s="1" t="s">
        <v>124</v>
      </c>
      <c r="AF55" s="18" t="s">
        <v>75</v>
      </c>
    </row>
    <row r="56" customHeight="1" spans="1:32">
      <c r="A56" s="1" t="s">
        <v>32</v>
      </c>
      <c r="B56" s="1" t="s">
        <v>86</v>
      </c>
      <c r="C56" s="1">
        <v>20223141024</v>
      </c>
      <c r="D56" s="1" t="s">
        <v>204</v>
      </c>
      <c r="E56" s="1" t="s">
        <v>35</v>
      </c>
      <c r="F56" s="1" t="s">
        <v>81</v>
      </c>
      <c r="G56" s="1" t="s">
        <v>37</v>
      </c>
      <c r="H56" s="1" t="s">
        <v>61</v>
      </c>
      <c r="I56" s="1">
        <v>354</v>
      </c>
      <c r="J56" s="1">
        <v>88.76</v>
      </c>
      <c r="K56" s="1">
        <v>74.392</v>
      </c>
      <c r="L56" s="12">
        <v>74.392</v>
      </c>
      <c r="M56" s="12">
        <f t="shared" si="1"/>
        <v>74.392</v>
      </c>
      <c r="W56" s="12">
        <v>74.392</v>
      </c>
      <c r="X56" s="12">
        <v>74.392</v>
      </c>
      <c r="Y56" s="12">
        <v>74.392</v>
      </c>
      <c r="AC56" s="1" t="s">
        <v>205</v>
      </c>
      <c r="AD56" s="1" t="s">
        <v>91</v>
      </c>
      <c r="AE56" s="1" t="s">
        <v>92</v>
      </c>
      <c r="AF56" s="18" t="s">
        <v>75</v>
      </c>
    </row>
    <row r="57" customHeight="1" spans="1:32">
      <c r="A57" s="1" t="s">
        <v>32</v>
      </c>
      <c r="B57" s="1" t="s">
        <v>58</v>
      </c>
      <c r="C57" s="1">
        <v>20223141089</v>
      </c>
      <c r="D57" s="1" t="s">
        <v>206</v>
      </c>
      <c r="E57" s="1" t="s">
        <v>45</v>
      </c>
      <c r="F57" s="1" t="s">
        <v>81</v>
      </c>
      <c r="G57" s="1" t="s">
        <v>37</v>
      </c>
      <c r="H57" s="1" t="s">
        <v>61</v>
      </c>
      <c r="I57" s="1">
        <v>368</v>
      </c>
      <c r="J57" s="1">
        <v>76.96</v>
      </c>
      <c r="K57" s="1">
        <v>74.272</v>
      </c>
      <c r="L57" s="12">
        <v>74.272</v>
      </c>
      <c r="M57" s="12">
        <f t="shared" si="1"/>
        <v>74.272</v>
      </c>
      <c r="W57" s="12">
        <v>74.272</v>
      </c>
      <c r="X57" s="12">
        <v>74.272</v>
      </c>
      <c r="Y57" s="12">
        <f>M57+P57+S57</f>
        <v>74.272</v>
      </c>
      <c r="AC57" s="1" t="s">
        <v>98</v>
      </c>
      <c r="AD57" s="1" t="s">
        <v>41</v>
      </c>
      <c r="AE57" s="1" t="s">
        <v>99</v>
      </c>
      <c r="AF57" s="18" t="s">
        <v>75</v>
      </c>
    </row>
    <row r="58" customHeight="1" spans="1:32">
      <c r="A58" s="1" t="s">
        <v>32</v>
      </c>
      <c r="B58" s="1" t="s">
        <v>52</v>
      </c>
      <c r="C58" s="7">
        <v>20223141013</v>
      </c>
      <c r="D58" s="1" t="s">
        <v>207</v>
      </c>
      <c r="E58" s="1" t="s">
        <v>45</v>
      </c>
      <c r="F58" s="1" t="s">
        <v>81</v>
      </c>
      <c r="G58" s="1" t="s">
        <v>37</v>
      </c>
      <c r="H58" s="1" t="s">
        <v>61</v>
      </c>
      <c r="I58" s="1">
        <v>350</v>
      </c>
      <c r="J58" s="1">
        <v>80.86</v>
      </c>
      <c r="K58" s="1">
        <v>72.17</v>
      </c>
      <c r="L58" s="12">
        <v>72.172</v>
      </c>
      <c r="M58" s="12">
        <f t="shared" si="1"/>
        <v>72.172</v>
      </c>
      <c r="N58" s="1" t="s">
        <v>208</v>
      </c>
      <c r="O58" s="1">
        <v>2</v>
      </c>
      <c r="S58" s="1" t="s">
        <v>208</v>
      </c>
      <c r="W58" s="12">
        <v>72.17</v>
      </c>
      <c r="X58" s="12">
        <v>74.172</v>
      </c>
      <c r="Y58" s="12">
        <f>X58</f>
        <v>74.172</v>
      </c>
      <c r="AA58" s="1" t="s">
        <v>208</v>
      </c>
      <c r="AC58" s="1" t="s">
        <v>209</v>
      </c>
      <c r="AD58" s="1" t="s">
        <v>48</v>
      </c>
      <c r="AE58" s="1" t="s">
        <v>55</v>
      </c>
      <c r="AF58" s="18" t="s">
        <v>75</v>
      </c>
    </row>
    <row r="59" customHeight="1" spans="1:32">
      <c r="A59" s="1" t="s">
        <v>32</v>
      </c>
      <c r="B59" s="1" t="s">
        <v>33</v>
      </c>
      <c r="C59" s="1">
        <v>20223141019</v>
      </c>
      <c r="D59" s="1" t="s">
        <v>210</v>
      </c>
      <c r="E59" s="1" t="s">
        <v>45</v>
      </c>
      <c r="F59" s="1" t="s">
        <v>81</v>
      </c>
      <c r="G59" s="1" t="s">
        <v>37</v>
      </c>
      <c r="H59" s="1" t="s">
        <v>61</v>
      </c>
      <c r="I59" s="1">
        <v>356</v>
      </c>
      <c r="J59" s="1">
        <v>85.86</v>
      </c>
      <c r="K59" s="1">
        <v>74.132</v>
      </c>
      <c r="L59" s="1">
        <f>I59*0.2*0.8+J59*0.2</f>
        <v>74.132</v>
      </c>
      <c r="M59" s="12">
        <f t="shared" si="1"/>
        <v>74.132</v>
      </c>
      <c r="W59" s="12">
        <v>74.132</v>
      </c>
      <c r="X59" s="12">
        <f>L59+R59</f>
        <v>74.132</v>
      </c>
      <c r="Y59" s="12">
        <f>M59+P59+S59+V59</f>
        <v>74.132</v>
      </c>
      <c r="AC59" s="1" t="s">
        <v>119</v>
      </c>
      <c r="AD59" s="1" t="s">
        <v>40</v>
      </c>
      <c r="AE59" s="1" t="s">
        <v>41</v>
      </c>
      <c r="AF59" s="18" t="s">
        <v>75</v>
      </c>
    </row>
    <row r="60" customHeight="1" spans="1:32">
      <c r="A60" s="1" t="s">
        <v>32</v>
      </c>
      <c r="B60" s="1" t="s">
        <v>52</v>
      </c>
      <c r="C60" s="7">
        <v>20223141072</v>
      </c>
      <c r="D60" s="1" t="s">
        <v>211</v>
      </c>
      <c r="E60" s="1" t="s">
        <v>35</v>
      </c>
      <c r="F60" s="1" t="s">
        <v>81</v>
      </c>
      <c r="G60" s="1" t="s">
        <v>37</v>
      </c>
      <c r="H60" s="1" t="s">
        <v>61</v>
      </c>
      <c r="I60" s="1">
        <v>351</v>
      </c>
      <c r="J60" s="1">
        <v>89.14</v>
      </c>
      <c r="K60" s="1">
        <v>73.99</v>
      </c>
      <c r="L60" s="12">
        <v>73.988</v>
      </c>
      <c r="M60" s="12">
        <f t="shared" si="1"/>
        <v>73.988</v>
      </c>
      <c r="W60" s="12">
        <v>73.99</v>
      </c>
      <c r="X60" s="12">
        <v>73.988</v>
      </c>
      <c r="Y60" s="12">
        <v>73.988</v>
      </c>
      <c r="AC60" s="1" t="s">
        <v>212</v>
      </c>
      <c r="AD60" s="1" t="s">
        <v>48</v>
      </c>
      <c r="AE60" s="1" t="s">
        <v>55</v>
      </c>
      <c r="AF60" s="18" t="s">
        <v>75</v>
      </c>
    </row>
    <row r="61" customHeight="1" spans="1:32">
      <c r="A61" s="1" t="s">
        <v>32</v>
      </c>
      <c r="B61" s="1" t="s">
        <v>86</v>
      </c>
      <c r="C61" s="1">
        <v>20223141041</v>
      </c>
      <c r="D61" s="1" t="s">
        <v>213</v>
      </c>
      <c r="E61" s="1" t="s">
        <v>45</v>
      </c>
      <c r="F61" s="1" t="s">
        <v>81</v>
      </c>
      <c r="G61" s="1" t="s">
        <v>37</v>
      </c>
      <c r="H61" s="1" t="s">
        <v>61</v>
      </c>
      <c r="I61" s="1">
        <v>358</v>
      </c>
      <c r="J61" s="1">
        <v>83.36</v>
      </c>
      <c r="K61" s="1">
        <v>73.952</v>
      </c>
      <c r="L61" s="12">
        <v>73.952</v>
      </c>
      <c r="M61" s="12">
        <f t="shared" si="1"/>
        <v>73.952</v>
      </c>
      <c r="W61" s="12">
        <v>73.952</v>
      </c>
      <c r="X61" s="12">
        <v>73.952</v>
      </c>
      <c r="Y61" s="12">
        <v>73.952</v>
      </c>
      <c r="AD61" s="1" t="s">
        <v>91</v>
      </c>
      <c r="AE61" s="1" t="s">
        <v>92</v>
      </c>
      <c r="AF61" s="18" t="s">
        <v>75</v>
      </c>
    </row>
    <row r="62" customHeight="1" spans="1:32">
      <c r="A62" s="1" t="s">
        <v>32</v>
      </c>
      <c r="B62" s="1" t="s">
        <v>120</v>
      </c>
      <c r="C62" s="7">
        <v>20223141039</v>
      </c>
      <c r="D62" s="1" t="s">
        <v>214</v>
      </c>
      <c r="E62" s="1" t="s">
        <v>45</v>
      </c>
      <c r="F62" s="1" t="s">
        <v>81</v>
      </c>
      <c r="G62" s="1" t="s">
        <v>37</v>
      </c>
      <c r="H62" s="1" t="s">
        <v>61</v>
      </c>
      <c r="I62" s="1">
        <v>357</v>
      </c>
      <c r="J62" s="1">
        <v>83.8</v>
      </c>
      <c r="K62" s="1">
        <v>73.88</v>
      </c>
      <c r="L62" s="12">
        <v>73.88</v>
      </c>
      <c r="M62" s="12">
        <f t="shared" si="1"/>
        <v>73.88</v>
      </c>
      <c r="W62" s="12">
        <v>73.88</v>
      </c>
      <c r="X62" s="12">
        <v>73.88</v>
      </c>
      <c r="Y62" s="12">
        <v>73.88</v>
      </c>
      <c r="AC62" s="1" t="s">
        <v>194</v>
      </c>
      <c r="AD62" s="1" t="s">
        <v>123</v>
      </c>
      <c r="AE62" s="1" t="s">
        <v>124</v>
      </c>
      <c r="AF62" s="18" t="s">
        <v>75</v>
      </c>
    </row>
    <row r="63" customHeight="1" spans="1:32">
      <c r="A63" s="1" t="s">
        <v>32</v>
      </c>
      <c r="B63" s="1" t="s">
        <v>77</v>
      </c>
      <c r="C63" s="1">
        <v>20223141043</v>
      </c>
      <c r="D63" s="1" t="s">
        <v>215</v>
      </c>
      <c r="E63" s="1" t="s">
        <v>45</v>
      </c>
      <c r="F63" s="1" t="s">
        <v>81</v>
      </c>
      <c r="G63" s="1" t="s">
        <v>37</v>
      </c>
      <c r="H63" s="1" t="s">
        <v>61</v>
      </c>
      <c r="I63" s="1">
        <v>357</v>
      </c>
      <c r="J63" s="1">
        <v>83.48</v>
      </c>
      <c r="K63" s="1">
        <v>73.816</v>
      </c>
      <c r="L63" s="12">
        <v>73.816</v>
      </c>
      <c r="M63" s="12">
        <f t="shared" si="1"/>
        <v>73.816</v>
      </c>
      <c r="W63" s="12">
        <v>73.816</v>
      </c>
      <c r="X63" s="12">
        <v>73.816</v>
      </c>
      <c r="Y63" s="12">
        <v>73.816</v>
      </c>
      <c r="AC63" s="1" t="s">
        <v>216</v>
      </c>
      <c r="AD63" s="1" t="s">
        <v>84</v>
      </c>
      <c r="AE63" s="1" t="s">
        <v>85</v>
      </c>
      <c r="AF63" s="18" t="s">
        <v>75</v>
      </c>
    </row>
    <row r="64" customHeight="1" spans="1:32">
      <c r="A64" s="1" t="s">
        <v>32</v>
      </c>
      <c r="B64" s="1" t="s">
        <v>120</v>
      </c>
      <c r="C64" s="7">
        <v>20223141070</v>
      </c>
      <c r="D64" s="1" t="s">
        <v>217</v>
      </c>
      <c r="E64" s="1" t="s">
        <v>35</v>
      </c>
      <c r="F64" s="1" t="s">
        <v>81</v>
      </c>
      <c r="G64" s="1" t="s">
        <v>37</v>
      </c>
      <c r="H64" s="1" t="s">
        <v>61</v>
      </c>
      <c r="I64" s="1">
        <v>352</v>
      </c>
      <c r="J64" s="1">
        <v>87.4</v>
      </c>
      <c r="K64" s="1">
        <v>73.8</v>
      </c>
      <c r="L64" s="12">
        <v>73.8</v>
      </c>
      <c r="M64" s="12">
        <f t="shared" si="1"/>
        <v>73.8</v>
      </c>
      <c r="W64" s="12">
        <v>73.8</v>
      </c>
      <c r="X64" s="12">
        <v>73.8</v>
      </c>
      <c r="Y64" s="12">
        <v>73.8</v>
      </c>
      <c r="AC64" s="1" t="s">
        <v>218</v>
      </c>
      <c r="AD64" s="1" t="s">
        <v>123</v>
      </c>
      <c r="AE64" s="1" t="s">
        <v>124</v>
      </c>
      <c r="AF64" s="18" t="s">
        <v>75</v>
      </c>
    </row>
    <row r="65" customHeight="1" spans="1:32">
      <c r="A65" s="1" t="s">
        <v>32</v>
      </c>
      <c r="B65" s="1" t="s">
        <v>33</v>
      </c>
      <c r="C65" s="1">
        <v>20223141037</v>
      </c>
      <c r="D65" s="1" t="s">
        <v>219</v>
      </c>
      <c r="E65" s="1" t="s">
        <v>45</v>
      </c>
      <c r="F65" s="1" t="s">
        <v>81</v>
      </c>
      <c r="G65" s="1" t="s">
        <v>37</v>
      </c>
      <c r="H65" s="1" t="s">
        <v>61</v>
      </c>
      <c r="I65" s="1">
        <v>362</v>
      </c>
      <c r="J65" s="1">
        <v>79.38</v>
      </c>
      <c r="K65" s="1">
        <v>73.796</v>
      </c>
      <c r="L65" s="1">
        <f>I65*0.2*0.8+J65*0.2</f>
        <v>73.796</v>
      </c>
      <c r="M65" s="12">
        <f t="shared" si="1"/>
        <v>73.796</v>
      </c>
      <c r="W65" s="12">
        <v>74.796</v>
      </c>
      <c r="X65" s="12">
        <f>L65+R65</f>
        <v>73.796</v>
      </c>
      <c r="Y65" s="12">
        <f>M65+P65+S65+V65</f>
        <v>73.796</v>
      </c>
      <c r="AC65" s="1" t="s">
        <v>39</v>
      </c>
      <c r="AD65" s="1" t="s">
        <v>40</v>
      </c>
      <c r="AE65" s="1" t="s">
        <v>41</v>
      </c>
      <c r="AF65" s="18" t="s">
        <v>75</v>
      </c>
    </row>
    <row r="66" customHeight="1" spans="1:32">
      <c r="A66" s="1" t="s">
        <v>32</v>
      </c>
      <c r="B66" s="1" t="s">
        <v>77</v>
      </c>
      <c r="C66" s="1">
        <v>20223141085</v>
      </c>
      <c r="D66" s="1" t="s">
        <v>220</v>
      </c>
      <c r="E66" s="1" t="s">
        <v>45</v>
      </c>
      <c r="F66" s="1" t="s">
        <v>81</v>
      </c>
      <c r="G66" s="1" t="s">
        <v>37</v>
      </c>
      <c r="H66" s="1" t="s">
        <v>61</v>
      </c>
      <c r="I66" s="1">
        <v>356</v>
      </c>
      <c r="J66" s="1">
        <v>83.96</v>
      </c>
      <c r="K66" s="1">
        <v>73.752</v>
      </c>
      <c r="L66" s="12">
        <v>73.752</v>
      </c>
      <c r="M66" s="12">
        <f t="shared" ref="M66:M97" si="2">I66*0.16+J66*0.2</f>
        <v>73.752</v>
      </c>
      <c r="W66" s="12">
        <v>73.752</v>
      </c>
      <c r="X66" s="12">
        <v>73.752</v>
      </c>
      <c r="Y66" s="12">
        <v>73.752</v>
      </c>
      <c r="AC66" s="1" t="s">
        <v>221</v>
      </c>
      <c r="AD66" s="1" t="s">
        <v>84</v>
      </c>
      <c r="AE66" s="1" t="s">
        <v>85</v>
      </c>
      <c r="AF66" s="18" t="s">
        <v>75</v>
      </c>
    </row>
    <row r="67" customHeight="1" spans="1:32">
      <c r="A67" s="1" t="s">
        <v>32</v>
      </c>
      <c r="B67" s="1" t="s">
        <v>64</v>
      </c>
      <c r="C67" s="1">
        <v>20223141100</v>
      </c>
      <c r="D67" s="1" t="s">
        <v>222</v>
      </c>
      <c r="E67" s="1" t="s">
        <v>45</v>
      </c>
      <c r="F67" s="1" t="s">
        <v>81</v>
      </c>
      <c r="G67" s="1" t="s">
        <v>37</v>
      </c>
      <c r="H67" s="1" t="s">
        <v>61</v>
      </c>
      <c r="I67" s="1">
        <v>355</v>
      </c>
      <c r="J67" s="1">
        <v>84.64</v>
      </c>
      <c r="K67" s="1">
        <v>73.728</v>
      </c>
      <c r="L67" s="1">
        <v>73.728</v>
      </c>
      <c r="M67" s="12">
        <f t="shared" si="2"/>
        <v>73.728</v>
      </c>
      <c r="W67" s="15">
        <v>73.728</v>
      </c>
      <c r="X67" s="15">
        <v>73.728</v>
      </c>
      <c r="Y67" s="15">
        <v>73.728</v>
      </c>
      <c r="AC67" s="1" t="s">
        <v>223</v>
      </c>
      <c r="AD67" s="1" t="s">
        <v>85</v>
      </c>
      <c r="AE67" s="1" t="s">
        <v>84</v>
      </c>
      <c r="AF67" s="18" t="s">
        <v>75</v>
      </c>
    </row>
    <row r="68" customHeight="1" spans="1:32">
      <c r="A68" s="1" t="s">
        <v>32</v>
      </c>
      <c r="B68" s="1" t="s">
        <v>86</v>
      </c>
      <c r="C68" s="1">
        <v>20223141067</v>
      </c>
      <c r="D68" s="1" t="s">
        <v>224</v>
      </c>
      <c r="E68" s="1" t="s">
        <v>35</v>
      </c>
      <c r="F68" s="18" t="s">
        <v>225</v>
      </c>
      <c r="G68" s="1" t="s">
        <v>37</v>
      </c>
      <c r="H68" s="1" t="s">
        <v>61</v>
      </c>
      <c r="I68" s="1">
        <v>361</v>
      </c>
      <c r="J68" s="1">
        <v>78.86</v>
      </c>
      <c r="K68" s="1">
        <v>75.59</v>
      </c>
      <c r="L68" s="12">
        <v>73.532</v>
      </c>
      <c r="M68" s="12">
        <f t="shared" si="2"/>
        <v>73.532</v>
      </c>
      <c r="W68" s="12">
        <v>75.59</v>
      </c>
      <c r="X68" s="12">
        <v>73.532</v>
      </c>
      <c r="Y68" s="12">
        <v>73.532</v>
      </c>
      <c r="AC68" s="1" t="s">
        <v>164</v>
      </c>
      <c r="AD68" s="1" t="s">
        <v>91</v>
      </c>
      <c r="AE68" s="1" t="s">
        <v>92</v>
      </c>
      <c r="AF68" s="18" t="s">
        <v>75</v>
      </c>
    </row>
    <row r="69" customHeight="1" spans="1:32">
      <c r="A69" s="1" t="s">
        <v>32</v>
      </c>
      <c r="B69" s="1" t="s">
        <v>86</v>
      </c>
      <c r="C69" s="1">
        <v>20223141087</v>
      </c>
      <c r="D69" s="1" t="s">
        <v>226</v>
      </c>
      <c r="E69" s="1" t="s">
        <v>45</v>
      </c>
      <c r="F69" s="1" t="s">
        <v>81</v>
      </c>
      <c r="G69" s="1" t="s">
        <v>37</v>
      </c>
      <c r="H69" s="1" t="s">
        <v>61</v>
      </c>
      <c r="I69" s="1">
        <v>353</v>
      </c>
      <c r="J69" s="1">
        <v>85.1</v>
      </c>
      <c r="K69" s="1">
        <v>73.5</v>
      </c>
      <c r="L69" s="12">
        <v>73.5</v>
      </c>
      <c r="M69" s="12">
        <f t="shared" si="2"/>
        <v>73.5</v>
      </c>
      <c r="W69" s="12">
        <v>73.5</v>
      </c>
      <c r="X69" s="12">
        <v>73.5</v>
      </c>
      <c r="Y69" s="12">
        <v>73.5</v>
      </c>
      <c r="AD69" s="1" t="s">
        <v>91</v>
      </c>
      <c r="AE69" s="1" t="s">
        <v>92</v>
      </c>
      <c r="AF69" s="18" t="s">
        <v>75</v>
      </c>
    </row>
    <row r="70" customHeight="1" spans="1:32">
      <c r="A70" s="1" t="s">
        <v>32</v>
      </c>
      <c r="B70" s="1" t="s">
        <v>58</v>
      </c>
      <c r="C70" s="1">
        <v>20223141014</v>
      </c>
      <c r="D70" s="1" t="s">
        <v>227</v>
      </c>
      <c r="E70" s="1" t="s">
        <v>45</v>
      </c>
      <c r="F70" s="1" t="s">
        <v>81</v>
      </c>
      <c r="G70" s="1" t="s">
        <v>37</v>
      </c>
      <c r="H70" s="1" t="s">
        <v>61</v>
      </c>
      <c r="I70" s="1">
        <v>357</v>
      </c>
      <c r="J70" s="1">
        <v>81.34</v>
      </c>
      <c r="K70" s="1">
        <v>73.388</v>
      </c>
      <c r="L70" s="12">
        <v>73.388</v>
      </c>
      <c r="M70" s="12">
        <f t="shared" si="2"/>
        <v>73.388</v>
      </c>
      <c r="W70" s="12">
        <v>73.388</v>
      </c>
      <c r="X70" s="12">
        <v>73.388</v>
      </c>
      <c r="Y70" s="12">
        <f>M70+P70+S70</f>
        <v>73.388</v>
      </c>
      <c r="AC70" s="1" t="s">
        <v>98</v>
      </c>
      <c r="AD70" s="1" t="s">
        <v>41</v>
      </c>
      <c r="AE70" s="1" t="s">
        <v>99</v>
      </c>
      <c r="AF70" s="18" t="s">
        <v>75</v>
      </c>
    </row>
    <row r="71" customHeight="1" spans="1:32">
      <c r="A71" s="1" t="s">
        <v>32</v>
      </c>
      <c r="B71" s="1" t="s">
        <v>52</v>
      </c>
      <c r="C71" s="7">
        <v>20223141031</v>
      </c>
      <c r="D71" s="1" t="s">
        <v>228</v>
      </c>
      <c r="E71" s="1" t="s">
        <v>45</v>
      </c>
      <c r="F71" s="1" t="s">
        <v>81</v>
      </c>
      <c r="G71" s="1" t="s">
        <v>37</v>
      </c>
      <c r="H71" s="1" t="s">
        <v>61</v>
      </c>
      <c r="I71" s="1">
        <v>351</v>
      </c>
      <c r="J71" s="1">
        <v>86</v>
      </c>
      <c r="K71" s="1">
        <v>76.36</v>
      </c>
      <c r="L71" s="12">
        <v>73.36</v>
      </c>
      <c r="M71" s="12">
        <f t="shared" si="2"/>
        <v>73.36</v>
      </c>
      <c r="W71" s="12">
        <v>76.36</v>
      </c>
      <c r="X71" s="12">
        <v>73.36</v>
      </c>
      <c r="Y71" s="12">
        <v>73.36</v>
      </c>
      <c r="AC71" s="1" t="s">
        <v>54</v>
      </c>
      <c r="AD71" s="1" t="s">
        <v>48</v>
      </c>
      <c r="AE71" s="1" t="s">
        <v>55</v>
      </c>
      <c r="AF71" s="18" t="s">
        <v>75</v>
      </c>
    </row>
    <row r="72" customHeight="1" spans="1:32">
      <c r="A72" s="1" t="s">
        <v>32</v>
      </c>
      <c r="B72" s="1" t="s">
        <v>58</v>
      </c>
      <c r="C72" s="1">
        <v>20223141046</v>
      </c>
      <c r="D72" s="1" t="s">
        <v>229</v>
      </c>
      <c r="E72" s="1" t="s">
        <v>45</v>
      </c>
      <c r="F72" s="1" t="s">
        <v>81</v>
      </c>
      <c r="G72" s="1" t="s">
        <v>37</v>
      </c>
      <c r="H72" s="1" t="s">
        <v>61</v>
      </c>
      <c r="I72" s="1">
        <v>362</v>
      </c>
      <c r="J72" s="1">
        <v>77.16</v>
      </c>
      <c r="K72" s="1">
        <v>73.352</v>
      </c>
      <c r="L72" s="12">
        <v>73.352</v>
      </c>
      <c r="M72" s="12">
        <f t="shared" si="2"/>
        <v>73.352</v>
      </c>
      <c r="W72" s="12">
        <v>73.352</v>
      </c>
      <c r="X72" s="12">
        <v>73.352</v>
      </c>
      <c r="Y72" s="12">
        <f>M72+P72+S72</f>
        <v>73.352</v>
      </c>
      <c r="AC72" s="1" t="s">
        <v>98</v>
      </c>
      <c r="AD72" s="1" t="s">
        <v>41</v>
      </c>
      <c r="AE72" s="1" t="s">
        <v>99</v>
      </c>
      <c r="AF72" s="18" t="s">
        <v>75</v>
      </c>
    </row>
    <row r="73" customHeight="1" spans="1:32">
      <c r="A73" s="1" t="s">
        <v>32</v>
      </c>
      <c r="B73" s="1" t="s">
        <v>120</v>
      </c>
      <c r="C73" s="7">
        <v>20223141110</v>
      </c>
      <c r="D73" s="1" t="s">
        <v>230</v>
      </c>
      <c r="E73" s="1" t="s">
        <v>45</v>
      </c>
      <c r="F73" s="1" t="s">
        <v>81</v>
      </c>
      <c r="G73" s="1" t="s">
        <v>37</v>
      </c>
      <c r="H73" s="1" t="s">
        <v>61</v>
      </c>
      <c r="I73" s="1">
        <v>353</v>
      </c>
      <c r="J73" s="1">
        <v>83.98</v>
      </c>
      <c r="K73" s="1">
        <v>73.276</v>
      </c>
      <c r="L73" s="12">
        <v>73.276</v>
      </c>
      <c r="M73" s="12">
        <f t="shared" si="2"/>
        <v>73.276</v>
      </c>
      <c r="W73" s="12">
        <v>73.276</v>
      </c>
      <c r="X73" s="12">
        <v>73.276</v>
      </c>
      <c r="Y73" s="12">
        <v>73.28</v>
      </c>
      <c r="AC73" s="1" t="s">
        <v>122</v>
      </c>
      <c r="AD73" s="1" t="s">
        <v>123</v>
      </c>
      <c r="AE73" s="1" t="s">
        <v>124</v>
      </c>
      <c r="AF73" s="18" t="s">
        <v>75</v>
      </c>
    </row>
    <row r="74" customHeight="1" spans="1:32">
      <c r="A74" s="1" t="s">
        <v>32</v>
      </c>
      <c r="B74" s="1" t="s">
        <v>120</v>
      </c>
      <c r="C74" s="7">
        <v>20223141028</v>
      </c>
      <c r="D74" s="1" t="s">
        <v>231</v>
      </c>
      <c r="E74" s="1" t="s">
        <v>45</v>
      </c>
      <c r="F74" s="1" t="s">
        <v>81</v>
      </c>
      <c r="G74" s="1" t="s">
        <v>37</v>
      </c>
      <c r="H74" s="1" t="s">
        <v>61</v>
      </c>
      <c r="I74" s="1">
        <v>349</v>
      </c>
      <c r="J74" s="1">
        <v>86.92</v>
      </c>
      <c r="K74" s="1">
        <v>73.224</v>
      </c>
      <c r="L74" s="12">
        <v>73.224</v>
      </c>
      <c r="M74" s="12">
        <f t="shared" si="2"/>
        <v>73.224</v>
      </c>
      <c r="W74" s="12">
        <v>73.224</v>
      </c>
      <c r="X74" s="12">
        <v>73.224</v>
      </c>
      <c r="Y74" s="12">
        <v>73.22</v>
      </c>
      <c r="AC74" s="1" t="s">
        <v>218</v>
      </c>
      <c r="AD74" s="1" t="s">
        <v>123</v>
      </c>
      <c r="AE74" s="1" t="s">
        <v>124</v>
      </c>
      <c r="AF74" s="18" t="s">
        <v>75</v>
      </c>
    </row>
    <row r="75" customHeight="1" spans="1:32">
      <c r="A75" s="1" t="s">
        <v>32</v>
      </c>
      <c r="B75" s="1" t="s">
        <v>33</v>
      </c>
      <c r="C75" s="1">
        <v>20223141064</v>
      </c>
      <c r="D75" s="1" t="s">
        <v>232</v>
      </c>
      <c r="E75" s="1" t="s">
        <v>45</v>
      </c>
      <c r="F75" s="1" t="s">
        <v>81</v>
      </c>
      <c r="G75" s="1" t="s">
        <v>37</v>
      </c>
      <c r="H75" s="1" t="s">
        <v>61</v>
      </c>
      <c r="I75" s="1">
        <v>351</v>
      </c>
      <c r="J75" s="1">
        <v>84.74</v>
      </c>
      <c r="K75" s="1">
        <v>73.108</v>
      </c>
      <c r="L75" s="1">
        <f>I75*0.2*0.8+J75*0.2</f>
        <v>73.108</v>
      </c>
      <c r="M75" s="12">
        <f t="shared" si="2"/>
        <v>73.108</v>
      </c>
      <c r="W75" s="12">
        <v>73.108</v>
      </c>
      <c r="X75" s="12">
        <f>L75+R75</f>
        <v>73.108</v>
      </c>
      <c r="Y75" s="12">
        <f>M75+P75+S75+V75</f>
        <v>73.108</v>
      </c>
      <c r="AC75" s="1" t="s">
        <v>233</v>
      </c>
      <c r="AD75" s="1" t="s">
        <v>40</v>
      </c>
      <c r="AE75" s="1" t="s">
        <v>41</v>
      </c>
      <c r="AF75" s="18" t="s">
        <v>75</v>
      </c>
    </row>
    <row r="76" customHeight="1" spans="1:32">
      <c r="A76" s="1" t="s">
        <v>32</v>
      </c>
      <c r="B76" s="1" t="s">
        <v>120</v>
      </c>
      <c r="C76" s="7">
        <v>20223141009</v>
      </c>
      <c r="D76" s="1" t="s">
        <v>234</v>
      </c>
      <c r="E76" s="1" t="s">
        <v>35</v>
      </c>
      <c r="F76" s="1" t="s">
        <v>81</v>
      </c>
      <c r="G76" s="1" t="s">
        <v>37</v>
      </c>
      <c r="H76" s="1" t="s">
        <v>61</v>
      </c>
      <c r="I76" s="1">
        <v>347</v>
      </c>
      <c r="J76" s="1">
        <v>87.54</v>
      </c>
      <c r="K76" s="1">
        <v>73.028</v>
      </c>
      <c r="L76" s="12">
        <v>73.028</v>
      </c>
      <c r="M76" s="12">
        <f t="shared" si="2"/>
        <v>73.028</v>
      </c>
      <c r="W76" s="12">
        <v>73.028</v>
      </c>
      <c r="X76" s="12">
        <v>73.028</v>
      </c>
      <c r="Y76" s="12">
        <v>73.03</v>
      </c>
      <c r="AC76" s="1" t="s">
        <v>194</v>
      </c>
      <c r="AD76" s="1" t="s">
        <v>123</v>
      </c>
      <c r="AE76" s="1" t="s">
        <v>124</v>
      </c>
      <c r="AF76" s="18" t="s">
        <v>75</v>
      </c>
    </row>
    <row r="77" customHeight="1" spans="1:32">
      <c r="A77" s="1" t="s">
        <v>32</v>
      </c>
      <c r="B77" s="1" t="s">
        <v>52</v>
      </c>
      <c r="C77" s="7">
        <v>20223141060</v>
      </c>
      <c r="D77" s="1" t="s">
        <v>235</v>
      </c>
      <c r="E77" s="1" t="s">
        <v>45</v>
      </c>
      <c r="F77" s="1" t="s">
        <v>81</v>
      </c>
      <c r="G77" s="1" t="s">
        <v>37</v>
      </c>
      <c r="H77" s="1" t="s">
        <v>61</v>
      </c>
      <c r="I77" s="1">
        <v>350</v>
      </c>
      <c r="J77" s="1">
        <v>84.92</v>
      </c>
      <c r="K77" s="1">
        <v>77.46</v>
      </c>
      <c r="L77" s="12">
        <v>72.984</v>
      </c>
      <c r="M77" s="12">
        <f t="shared" si="2"/>
        <v>72.984</v>
      </c>
      <c r="W77" s="12">
        <v>77.46</v>
      </c>
      <c r="X77" s="12">
        <v>72.984</v>
      </c>
      <c r="Y77" s="12">
        <v>72.984</v>
      </c>
      <c r="AC77" s="1" t="s">
        <v>57</v>
      </c>
      <c r="AD77" s="1" t="s">
        <v>48</v>
      </c>
      <c r="AE77" s="1" t="s">
        <v>55</v>
      </c>
      <c r="AF77" s="18" t="s">
        <v>75</v>
      </c>
    </row>
    <row r="78" customHeight="1" spans="1:32">
      <c r="A78" s="1" t="s">
        <v>32</v>
      </c>
      <c r="B78" s="1" t="s">
        <v>64</v>
      </c>
      <c r="C78" s="1">
        <v>20223141105</v>
      </c>
      <c r="D78" s="1" t="s">
        <v>236</v>
      </c>
      <c r="E78" s="1" t="s">
        <v>35</v>
      </c>
      <c r="F78" s="1" t="s">
        <v>81</v>
      </c>
      <c r="G78" s="1" t="s">
        <v>37</v>
      </c>
      <c r="H78" s="1" t="s">
        <v>61</v>
      </c>
      <c r="I78" s="1">
        <v>349</v>
      </c>
      <c r="J78" s="1">
        <v>85.46</v>
      </c>
      <c r="K78" s="1">
        <v>72.932</v>
      </c>
      <c r="L78" s="1">
        <v>72.932</v>
      </c>
      <c r="M78" s="12">
        <f t="shared" si="2"/>
        <v>72.932</v>
      </c>
      <c r="W78" s="15">
        <v>72.932</v>
      </c>
      <c r="X78" s="15">
        <v>72.932</v>
      </c>
      <c r="Y78" s="15">
        <v>72.932</v>
      </c>
      <c r="AC78" s="1" t="s">
        <v>190</v>
      </c>
      <c r="AD78" s="1" t="s">
        <v>85</v>
      </c>
      <c r="AE78" s="1" t="s">
        <v>84</v>
      </c>
      <c r="AF78" s="18" t="s">
        <v>75</v>
      </c>
    </row>
    <row r="79" customHeight="1" spans="1:32">
      <c r="A79" s="1" t="s">
        <v>32</v>
      </c>
      <c r="B79" s="1" t="s">
        <v>58</v>
      </c>
      <c r="C79" s="1">
        <v>20223141106</v>
      </c>
      <c r="D79" s="1" t="s">
        <v>237</v>
      </c>
      <c r="E79" s="1" t="s">
        <v>45</v>
      </c>
      <c r="F79" s="1" t="s">
        <v>81</v>
      </c>
      <c r="G79" s="1" t="s">
        <v>37</v>
      </c>
      <c r="H79" s="1" t="s">
        <v>61</v>
      </c>
      <c r="I79" s="1">
        <v>351</v>
      </c>
      <c r="J79" s="1">
        <v>83.7</v>
      </c>
      <c r="K79" s="1">
        <v>72.9</v>
      </c>
      <c r="L79" s="12">
        <v>72.9</v>
      </c>
      <c r="M79" s="12">
        <f t="shared" si="2"/>
        <v>72.9</v>
      </c>
      <c r="W79" s="12">
        <v>72.9</v>
      </c>
      <c r="X79" s="12">
        <v>72.9</v>
      </c>
      <c r="Y79" s="12">
        <f>M79+P79+S79</f>
        <v>72.9</v>
      </c>
      <c r="AC79" s="1" t="s">
        <v>238</v>
      </c>
      <c r="AD79" s="1" t="s">
        <v>41</v>
      </c>
      <c r="AE79" s="1" t="s">
        <v>99</v>
      </c>
      <c r="AF79" s="18" t="s">
        <v>75</v>
      </c>
    </row>
    <row r="80" customHeight="1" spans="1:32">
      <c r="A80" s="1" t="s">
        <v>32</v>
      </c>
      <c r="B80" s="1" t="s">
        <v>43</v>
      </c>
      <c r="C80" s="1">
        <v>20223141098</v>
      </c>
      <c r="D80" s="1" t="s">
        <v>239</v>
      </c>
      <c r="E80" s="1" t="s">
        <v>35</v>
      </c>
      <c r="F80" s="1" t="s">
        <v>81</v>
      </c>
      <c r="G80" s="1" t="s">
        <v>37</v>
      </c>
      <c r="H80" s="1" t="s">
        <v>61</v>
      </c>
      <c r="I80" s="1">
        <v>348</v>
      </c>
      <c r="J80" s="1">
        <v>85.7</v>
      </c>
      <c r="K80" s="1">
        <v>72.82</v>
      </c>
      <c r="L80" s="12">
        <v>72.82</v>
      </c>
      <c r="M80" s="12">
        <f t="shared" si="2"/>
        <v>72.82</v>
      </c>
      <c r="W80" s="12">
        <v>72.82</v>
      </c>
      <c r="X80" s="12">
        <v>72.82</v>
      </c>
      <c r="Y80" s="12">
        <v>72.82</v>
      </c>
      <c r="AB80" s="1" t="s">
        <v>110</v>
      </c>
      <c r="AC80" s="1" t="s">
        <v>197</v>
      </c>
      <c r="AD80" s="1" t="s">
        <v>47</v>
      </c>
      <c r="AE80" s="1" t="s">
        <v>48</v>
      </c>
      <c r="AF80" s="18" t="s">
        <v>75</v>
      </c>
    </row>
    <row r="81" customHeight="1" spans="1:32">
      <c r="A81" s="1" t="s">
        <v>32</v>
      </c>
      <c r="B81" s="1" t="s">
        <v>64</v>
      </c>
      <c r="C81" s="1">
        <v>20223141093</v>
      </c>
      <c r="D81" s="1" t="s">
        <v>240</v>
      </c>
      <c r="E81" s="1" t="s">
        <v>45</v>
      </c>
      <c r="F81" s="1" t="s">
        <v>81</v>
      </c>
      <c r="G81" s="1" t="s">
        <v>37</v>
      </c>
      <c r="H81" s="1" t="s">
        <v>61</v>
      </c>
      <c r="I81" s="1">
        <v>344</v>
      </c>
      <c r="J81" s="1">
        <v>88.74</v>
      </c>
      <c r="K81" s="1">
        <v>72.788</v>
      </c>
      <c r="L81" s="1">
        <v>72.788</v>
      </c>
      <c r="M81" s="12">
        <f t="shared" si="2"/>
        <v>72.788</v>
      </c>
      <c r="W81" s="15">
        <v>72.788</v>
      </c>
      <c r="X81" s="15">
        <v>72.788</v>
      </c>
      <c r="Y81" s="15">
        <v>72.788</v>
      </c>
      <c r="AC81" s="1" t="s">
        <v>162</v>
      </c>
      <c r="AD81" s="1" t="s">
        <v>85</v>
      </c>
      <c r="AE81" s="1" t="s">
        <v>84</v>
      </c>
      <c r="AF81" s="18" t="s">
        <v>75</v>
      </c>
    </row>
    <row r="82" customHeight="1" spans="1:32">
      <c r="A82" s="1" t="s">
        <v>32</v>
      </c>
      <c r="B82" s="1" t="s">
        <v>86</v>
      </c>
      <c r="C82" s="1">
        <v>20223141026</v>
      </c>
      <c r="D82" s="1" t="s">
        <v>241</v>
      </c>
      <c r="E82" s="1" t="s">
        <v>45</v>
      </c>
      <c r="F82" s="1" t="s">
        <v>81</v>
      </c>
      <c r="G82" s="1" t="s">
        <v>37</v>
      </c>
      <c r="H82" s="1" t="s">
        <v>61</v>
      </c>
      <c r="I82" s="1">
        <v>350</v>
      </c>
      <c r="J82" s="1">
        <v>83.62</v>
      </c>
      <c r="K82" s="1">
        <v>76.81</v>
      </c>
      <c r="L82" s="12">
        <v>72.724</v>
      </c>
      <c r="M82" s="12">
        <f t="shared" si="2"/>
        <v>72.724</v>
      </c>
      <c r="W82" s="12">
        <v>76.81</v>
      </c>
      <c r="X82" s="12">
        <v>72.724</v>
      </c>
      <c r="Y82" s="12">
        <v>72.724</v>
      </c>
      <c r="AC82" s="1" t="s">
        <v>242</v>
      </c>
      <c r="AD82" s="1" t="s">
        <v>91</v>
      </c>
      <c r="AE82" s="1" t="s">
        <v>92</v>
      </c>
      <c r="AF82" s="18" t="s">
        <v>75</v>
      </c>
    </row>
    <row r="83" customHeight="1" spans="1:32">
      <c r="A83" s="1" t="s">
        <v>32</v>
      </c>
      <c r="B83" s="1" t="s">
        <v>43</v>
      </c>
      <c r="C83" s="1">
        <v>20223141077</v>
      </c>
      <c r="D83" s="1" t="s">
        <v>243</v>
      </c>
      <c r="E83" s="1" t="s">
        <v>45</v>
      </c>
      <c r="F83" s="1" t="s">
        <v>81</v>
      </c>
      <c r="G83" s="1" t="s">
        <v>37</v>
      </c>
      <c r="H83" s="1" t="s">
        <v>61</v>
      </c>
      <c r="I83" s="1">
        <v>346</v>
      </c>
      <c r="J83" s="1">
        <v>86.44</v>
      </c>
      <c r="K83" s="1">
        <v>72.648</v>
      </c>
      <c r="L83" s="12">
        <v>72.648</v>
      </c>
      <c r="M83" s="12">
        <f t="shared" si="2"/>
        <v>72.648</v>
      </c>
      <c r="W83" s="12">
        <v>72.648</v>
      </c>
      <c r="X83" s="12">
        <v>72.648</v>
      </c>
      <c r="Y83" s="12">
        <v>72.648</v>
      </c>
      <c r="AB83" s="1" t="s">
        <v>110</v>
      </c>
      <c r="AC83" s="1" t="s">
        <v>244</v>
      </c>
      <c r="AD83" s="1" t="s">
        <v>47</v>
      </c>
      <c r="AE83" s="1" t="s">
        <v>48</v>
      </c>
      <c r="AF83" s="18" t="s">
        <v>75</v>
      </c>
    </row>
    <row r="84" customHeight="1" spans="1:32">
      <c r="A84" s="1" t="s">
        <v>32</v>
      </c>
      <c r="B84" s="1" t="s">
        <v>64</v>
      </c>
      <c r="C84" s="1">
        <v>20223141099</v>
      </c>
      <c r="D84" s="1" t="s">
        <v>245</v>
      </c>
      <c r="E84" s="1" t="s">
        <v>45</v>
      </c>
      <c r="F84" s="1" t="s">
        <v>81</v>
      </c>
      <c r="G84" s="1" t="s">
        <v>37</v>
      </c>
      <c r="H84" s="1" t="s">
        <v>61</v>
      </c>
      <c r="I84" s="1">
        <v>348</v>
      </c>
      <c r="J84" s="1">
        <v>84.46</v>
      </c>
      <c r="K84" s="1">
        <v>72.572</v>
      </c>
      <c r="L84" s="1">
        <v>72.572</v>
      </c>
      <c r="M84" s="12">
        <f t="shared" si="2"/>
        <v>72.572</v>
      </c>
      <c r="W84" s="15">
        <v>72.572</v>
      </c>
      <c r="X84" s="15">
        <v>72.572</v>
      </c>
      <c r="Y84" s="15">
        <v>72.572</v>
      </c>
      <c r="AC84" s="1" t="s">
        <v>246</v>
      </c>
      <c r="AD84" s="1" t="s">
        <v>85</v>
      </c>
      <c r="AE84" s="1" t="s">
        <v>84</v>
      </c>
      <c r="AF84" s="18" t="s">
        <v>75</v>
      </c>
    </row>
    <row r="85" customHeight="1" spans="1:32">
      <c r="A85" s="1" t="s">
        <v>32</v>
      </c>
      <c r="B85" s="1" t="s">
        <v>64</v>
      </c>
      <c r="C85" s="1">
        <v>20223141003</v>
      </c>
      <c r="D85" s="1" t="s">
        <v>247</v>
      </c>
      <c r="E85" s="1" t="s">
        <v>45</v>
      </c>
      <c r="F85" s="1" t="s">
        <v>81</v>
      </c>
      <c r="G85" s="1" t="s">
        <v>37</v>
      </c>
      <c r="H85" s="1" t="s">
        <v>61</v>
      </c>
      <c r="I85" s="1">
        <v>348</v>
      </c>
      <c r="J85" s="1">
        <v>84.44</v>
      </c>
      <c r="K85" s="1">
        <v>72.568</v>
      </c>
      <c r="L85" s="1">
        <v>72.568</v>
      </c>
      <c r="M85" s="12">
        <f t="shared" si="2"/>
        <v>72.568</v>
      </c>
      <c r="W85" s="15">
        <v>72.568</v>
      </c>
      <c r="X85" s="15">
        <v>72.568</v>
      </c>
      <c r="Y85" s="15">
        <v>72.568</v>
      </c>
      <c r="AC85" s="1" t="s">
        <v>248</v>
      </c>
      <c r="AD85" s="1" t="s">
        <v>85</v>
      </c>
      <c r="AE85" s="1" t="s">
        <v>84</v>
      </c>
      <c r="AF85" s="18" t="s">
        <v>75</v>
      </c>
    </row>
    <row r="86" customHeight="1" spans="1:32">
      <c r="A86" s="1" t="s">
        <v>32</v>
      </c>
      <c r="B86" s="1" t="s">
        <v>58</v>
      </c>
      <c r="C86" s="1">
        <v>20223141051</v>
      </c>
      <c r="D86" s="1" t="s">
        <v>249</v>
      </c>
      <c r="E86" s="1" t="s">
        <v>35</v>
      </c>
      <c r="F86" s="1" t="s">
        <v>81</v>
      </c>
      <c r="G86" s="1" t="s">
        <v>37</v>
      </c>
      <c r="H86" s="1" t="s">
        <v>61</v>
      </c>
      <c r="I86" s="1">
        <v>348</v>
      </c>
      <c r="J86" s="1">
        <v>84.18</v>
      </c>
      <c r="K86" s="1">
        <v>72.516</v>
      </c>
      <c r="L86" s="12">
        <v>72.516</v>
      </c>
      <c r="M86" s="12">
        <f t="shared" si="2"/>
        <v>72.516</v>
      </c>
      <c r="W86" s="12">
        <v>72.516</v>
      </c>
      <c r="X86" s="12">
        <v>72.516</v>
      </c>
      <c r="Y86" s="12">
        <f>M86+P86+S86</f>
        <v>72.516</v>
      </c>
      <c r="AC86" s="1" t="s">
        <v>250</v>
      </c>
      <c r="AD86" s="1" t="s">
        <v>41</v>
      </c>
      <c r="AE86" s="1" t="s">
        <v>99</v>
      </c>
      <c r="AF86" s="18" t="s">
        <v>75</v>
      </c>
    </row>
    <row r="87" customHeight="1" spans="1:32">
      <c r="A87" s="1" t="s">
        <v>32</v>
      </c>
      <c r="B87" s="1" t="s">
        <v>43</v>
      </c>
      <c r="C87" s="1">
        <v>20223141071</v>
      </c>
      <c r="D87" s="1" t="s">
        <v>251</v>
      </c>
      <c r="E87" s="1" t="s">
        <v>35</v>
      </c>
      <c r="F87" s="1" t="s">
        <v>81</v>
      </c>
      <c r="G87" s="1" t="s">
        <v>37</v>
      </c>
      <c r="H87" s="1" t="s">
        <v>61</v>
      </c>
      <c r="I87" s="1">
        <v>341</v>
      </c>
      <c r="J87" s="1">
        <v>89.2</v>
      </c>
      <c r="K87" s="1">
        <v>72.4</v>
      </c>
      <c r="L87" s="12">
        <v>72.4</v>
      </c>
      <c r="M87" s="12">
        <f t="shared" si="2"/>
        <v>72.4</v>
      </c>
      <c r="W87" s="12">
        <v>72.4</v>
      </c>
      <c r="X87" s="12">
        <v>72.4</v>
      </c>
      <c r="Y87" s="12">
        <v>72.4</v>
      </c>
      <c r="AB87" s="1" t="s">
        <v>110</v>
      </c>
      <c r="AC87" s="1" t="s">
        <v>244</v>
      </c>
      <c r="AD87" s="1" t="s">
        <v>47</v>
      </c>
      <c r="AE87" s="1" t="s">
        <v>48</v>
      </c>
      <c r="AF87" s="18" t="s">
        <v>75</v>
      </c>
    </row>
    <row r="88" customHeight="1" spans="1:32">
      <c r="A88" s="1" t="s">
        <v>32</v>
      </c>
      <c r="B88" s="1" t="s">
        <v>77</v>
      </c>
      <c r="C88" s="1">
        <v>20223141033</v>
      </c>
      <c r="D88" s="1" t="s">
        <v>252</v>
      </c>
      <c r="E88" s="1" t="s">
        <v>45</v>
      </c>
      <c r="F88" s="1" t="s">
        <v>81</v>
      </c>
      <c r="G88" s="1" t="s">
        <v>37</v>
      </c>
      <c r="H88" s="1" t="s">
        <v>61</v>
      </c>
      <c r="I88" s="1">
        <v>342</v>
      </c>
      <c r="J88" s="1">
        <v>88.34</v>
      </c>
      <c r="K88" s="1">
        <v>72.388</v>
      </c>
      <c r="L88" s="12">
        <v>72.388</v>
      </c>
      <c r="M88" s="12">
        <f t="shared" si="2"/>
        <v>72.388</v>
      </c>
      <c r="W88" s="12">
        <v>72.388</v>
      </c>
      <c r="X88" s="12">
        <v>72.388</v>
      </c>
      <c r="Y88" s="12">
        <v>72.388</v>
      </c>
      <c r="AC88" s="1" t="s">
        <v>253</v>
      </c>
      <c r="AD88" s="1" t="s">
        <v>84</v>
      </c>
      <c r="AE88" s="1" t="s">
        <v>85</v>
      </c>
      <c r="AF88" s="18" t="s">
        <v>75</v>
      </c>
    </row>
    <row r="89" customHeight="1" spans="1:32">
      <c r="A89" s="1" t="s">
        <v>32</v>
      </c>
      <c r="B89" s="1" t="s">
        <v>77</v>
      </c>
      <c r="C89" s="1">
        <v>20223141044</v>
      </c>
      <c r="D89" s="1" t="s">
        <v>254</v>
      </c>
      <c r="E89" s="1" t="s">
        <v>45</v>
      </c>
      <c r="F89" s="1" t="s">
        <v>81</v>
      </c>
      <c r="G89" s="1" t="s">
        <v>37</v>
      </c>
      <c r="H89" s="1" t="s">
        <v>61</v>
      </c>
      <c r="I89" s="1">
        <v>349</v>
      </c>
      <c r="J89" s="1">
        <v>82.36</v>
      </c>
      <c r="K89" s="1">
        <v>72.312</v>
      </c>
      <c r="L89" s="12">
        <v>72.312</v>
      </c>
      <c r="M89" s="12">
        <f t="shared" si="2"/>
        <v>72.312</v>
      </c>
      <c r="W89" s="12">
        <v>72.312</v>
      </c>
      <c r="X89" s="12">
        <v>72.312</v>
      </c>
      <c r="Y89" s="12">
        <v>72.312</v>
      </c>
      <c r="AC89" s="1" t="s">
        <v>255</v>
      </c>
      <c r="AD89" s="1" t="s">
        <v>84</v>
      </c>
      <c r="AE89" s="1" t="s">
        <v>85</v>
      </c>
      <c r="AF89" s="18" t="s">
        <v>75</v>
      </c>
    </row>
    <row r="90" customHeight="1" spans="1:32">
      <c r="A90" s="1" t="s">
        <v>32</v>
      </c>
      <c r="B90" s="1" t="s">
        <v>43</v>
      </c>
      <c r="C90" s="1">
        <v>20223141015</v>
      </c>
      <c r="D90" s="1" t="s">
        <v>256</v>
      </c>
      <c r="E90" s="1" t="s">
        <v>45</v>
      </c>
      <c r="F90" s="1" t="s">
        <v>81</v>
      </c>
      <c r="G90" s="1" t="s">
        <v>37</v>
      </c>
      <c r="H90" s="1" t="s">
        <v>61</v>
      </c>
      <c r="I90" s="1">
        <v>336</v>
      </c>
      <c r="J90" s="1">
        <v>87.38</v>
      </c>
      <c r="K90" s="1">
        <v>71.236</v>
      </c>
      <c r="L90" s="12">
        <v>71.236</v>
      </c>
      <c r="M90" s="12">
        <f t="shared" si="2"/>
        <v>71.236</v>
      </c>
      <c r="Q90" s="1">
        <v>2</v>
      </c>
      <c r="R90" s="1">
        <v>1</v>
      </c>
      <c r="S90" s="1">
        <v>1</v>
      </c>
      <c r="W90" s="12">
        <v>73.236</v>
      </c>
      <c r="X90" s="12">
        <v>72.236</v>
      </c>
      <c r="Y90" s="12">
        <v>72.236</v>
      </c>
      <c r="AA90" s="1" t="s">
        <v>257</v>
      </c>
      <c r="AB90" s="1" t="s">
        <v>110</v>
      </c>
      <c r="AC90" s="1" t="s">
        <v>258</v>
      </c>
      <c r="AD90" s="1" t="s">
        <v>47</v>
      </c>
      <c r="AE90" s="1" t="s">
        <v>48</v>
      </c>
      <c r="AF90" s="18" t="s">
        <v>75</v>
      </c>
    </row>
    <row r="91" customHeight="1" spans="1:32">
      <c r="A91" s="1" t="s">
        <v>32</v>
      </c>
      <c r="B91" s="1" t="s">
        <v>33</v>
      </c>
      <c r="C91" s="1">
        <v>20223141056</v>
      </c>
      <c r="D91" s="1" t="s">
        <v>259</v>
      </c>
      <c r="E91" s="1" t="s">
        <v>35</v>
      </c>
      <c r="F91" s="1" t="s">
        <v>81</v>
      </c>
      <c r="G91" s="1" t="s">
        <v>37</v>
      </c>
      <c r="H91" s="1" t="s">
        <v>61</v>
      </c>
      <c r="I91" s="1">
        <v>342</v>
      </c>
      <c r="J91" s="1">
        <v>86.9</v>
      </c>
      <c r="K91" s="1">
        <v>72.1</v>
      </c>
      <c r="L91" s="1">
        <f>I91*0.2*0.8+J91*0.2</f>
        <v>72.1</v>
      </c>
      <c r="M91" s="12">
        <f t="shared" si="2"/>
        <v>72.1</v>
      </c>
      <c r="W91" s="12">
        <v>72.1</v>
      </c>
      <c r="X91" s="12">
        <f>L91+R91</f>
        <v>72.1</v>
      </c>
      <c r="Y91" s="12">
        <f>M91+P91+S91+V91</f>
        <v>72.1</v>
      </c>
      <c r="AC91" s="1" t="s">
        <v>132</v>
      </c>
      <c r="AD91" s="1" t="s">
        <v>40</v>
      </c>
      <c r="AE91" s="1" t="s">
        <v>41</v>
      </c>
      <c r="AF91" s="18" t="s">
        <v>75</v>
      </c>
    </row>
    <row r="92" customHeight="1" spans="1:32">
      <c r="A92" s="1" t="s">
        <v>32</v>
      </c>
      <c r="B92" s="1" t="s">
        <v>58</v>
      </c>
      <c r="C92" s="1">
        <v>20223141048</v>
      </c>
      <c r="D92" s="1" t="s">
        <v>260</v>
      </c>
      <c r="E92" s="1" t="s">
        <v>35</v>
      </c>
      <c r="F92" s="1" t="s">
        <v>81</v>
      </c>
      <c r="G92" s="1" t="s">
        <v>37</v>
      </c>
      <c r="H92" s="1" t="s">
        <v>61</v>
      </c>
      <c r="I92" s="1">
        <v>342</v>
      </c>
      <c r="J92" s="1">
        <v>86.8</v>
      </c>
      <c r="K92" s="1">
        <v>72.08</v>
      </c>
      <c r="L92" s="12">
        <v>72.08</v>
      </c>
      <c r="M92" s="12">
        <f t="shared" si="2"/>
        <v>72.08</v>
      </c>
      <c r="W92" s="12">
        <v>72.08</v>
      </c>
      <c r="X92" s="12">
        <v>72.08</v>
      </c>
      <c r="Y92" s="12">
        <f>M92+P92+S92</f>
        <v>72.08</v>
      </c>
      <c r="AC92" s="1" t="s">
        <v>261</v>
      </c>
      <c r="AD92" s="1" t="s">
        <v>41</v>
      </c>
      <c r="AE92" s="1" t="s">
        <v>99</v>
      </c>
      <c r="AF92" s="18" t="s">
        <v>75</v>
      </c>
    </row>
    <row r="93" customHeight="1" spans="1:32">
      <c r="A93" s="1" t="s">
        <v>32</v>
      </c>
      <c r="B93" s="1" t="s">
        <v>86</v>
      </c>
      <c r="C93" s="1">
        <v>20223141025</v>
      </c>
      <c r="D93" s="1" t="s">
        <v>262</v>
      </c>
      <c r="E93" s="1" t="s">
        <v>35</v>
      </c>
      <c r="F93" s="1" t="s">
        <v>81</v>
      </c>
      <c r="G93" s="1" t="s">
        <v>37</v>
      </c>
      <c r="H93" s="1" t="s">
        <v>61</v>
      </c>
      <c r="I93" s="1">
        <v>345</v>
      </c>
      <c r="J93" s="1">
        <v>84.24</v>
      </c>
      <c r="K93" s="1">
        <v>72.048</v>
      </c>
      <c r="L93" s="12">
        <v>72.048</v>
      </c>
      <c r="M93" s="12">
        <f t="shared" si="2"/>
        <v>72.048</v>
      </c>
      <c r="W93" s="12">
        <v>72.048</v>
      </c>
      <c r="X93" s="12">
        <v>72.048</v>
      </c>
      <c r="Y93" s="12">
        <v>72.048</v>
      </c>
      <c r="AC93" s="1" t="s">
        <v>164</v>
      </c>
      <c r="AD93" s="1" t="s">
        <v>91</v>
      </c>
      <c r="AE93" s="1" t="s">
        <v>92</v>
      </c>
      <c r="AF93" s="18" t="s">
        <v>75</v>
      </c>
    </row>
    <row r="94" customHeight="1" spans="1:32">
      <c r="A94" s="1" t="s">
        <v>32</v>
      </c>
      <c r="B94" s="1" t="s">
        <v>86</v>
      </c>
      <c r="C94" s="1">
        <v>20223141006</v>
      </c>
      <c r="D94" s="1" t="s">
        <v>263</v>
      </c>
      <c r="E94" s="1" t="s">
        <v>45</v>
      </c>
      <c r="F94" s="1" t="s">
        <v>81</v>
      </c>
      <c r="G94" s="1" t="s">
        <v>37</v>
      </c>
      <c r="H94" s="1" t="s">
        <v>61</v>
      </c>
      <c r="I94" s="1">
        <v>340</v>
      </c>
      <c r="J94" s="1">
        <v>88.16</v>
      </c>
      <c r="K94" s="1">
        <v>72.032</v>
      </c>
      <c r="L94" s="12">
        <v>72.032</v>
      </c>
      <c r="M94" s="12">
        <f t="shared" si="2"/>
        <v>72.032</v>
      </c>
      <c r="W94" s="12">
        <v>72.032</v>
      </c>
      <c r="X94" s="12">
        <v>72.032</v>
      </c>
      <c r="Y94" s="12">
        <v>72.032</v>
      </c>
      <c r="AC94" s="1" t="s">
        <v>104</v>
      </c>
      <c r="AD94" s="1" t="s">
        <v>91</v>
      </c>
      <c r="AE94" s="1" t="s">
        <v>92</v>
      </c>
      <c r="AF94" s="18" t="s">
        <v>75</v>
      </c>
    </row>
    <row r="95" customHeight="1" spans="1:32">
      <c r="A95" s="1" t="s">
        <v>32</v>
      </c>
      <c r="B95" s="1" t="s">
        <v>43</v>
      </c>
      <c r="C95" s="1">
        <v>20223141094</v>
      </c>
      <c r="D95" s="1" t="s">
        <v>264</v>
      </c>
      <c r="E95" s="1" t="s">
        <v>35</v>
      </c>
      <c r="F95" s="1" t="s">
        <v>81</v>
      </c>
      <c r="G95" s="1" t="s">
        <v>37</v>
      </c>
      <c r="H95" s="1" t="s">
        <v>61</v>
      </c>
      <c r="I95" s="1">
        <v>343</v>
      </c>
      <c r="J95" s="1">
        <v>83.9</v>
      </c>
      <c r="K95" s="1">
        <v>71.66</v>
      </c>
      <c r="L95" s="12">
        <v>71.66</v>
      </c>
      <c r="M95" s="12">
        <f t="shared" si="2"/>
        <v>71.66</v>
      </c>
      <c r="W95" s="12">
        <v>71.66</v>
      </c>
      <c r="X95" s="12">
        <v>71.66</v>
      </c>
      <c r="Y95" s="12">
        <v>71.66</v>
      </c>
      <c r="AB95" s="1" t="s">
        <v>110</v>
      </c>
      <c r="AC95" s="1" t="s">
        <v>197</v>
      </c>
      <c r="AD95" s="1" t="s">
        <v>47</v>
      </c>
      <c r="AE95" s="1" t="s">
        <v>48</v>
      </c>
      <c r="AF95" s="18" t="s">
        <v>75</v>
      </c>
    </row>
    <row r="96" customHeight="1" spans="1:32">
      <c r="A96" s="1" t="s">
        <v>32</v>
      </c>
      <c r="B96" s="1" t="s">
        <v>86</v>
      </c>
      <c r="C96" s="1">
        <v>20223141102</v>
      </c>
      <c r="D96" s="1" t="s">
        <v>265</v>
      </c>
      <c r="E96" s="1" t="s">
        <v>45</v>
      </c>
      <c r="F96" s="1" t="s">
        <v>81</v>
      </c>
      <c r="G96" s="1" t="s">
        <v>37</v>
      </c>
      <c r="H96" s="1" t="s">
        <v>61</v>
      </c>
      <c r="I96" s="1">
        <v>344</v>
      </c>
      <c r="J96" s="1">
        <v>83.1</v>
      </c>
      <c r="K96" s="1">
        <v>71.66</v>
      </c>
      <c r="L96" s="12">
        <v>71.66</v>
      </c>
      <c r="M96" s="12">
        <f t="shared" si="2"/>
        <v>71.66</v>
      </c>
      <c r="W96" s="12">
        <v>71.66</v>
      </c>
      <c r="X96" s="12">
        <v>71.66</v>
      </c>
      <c r="Y96" s="12">
        <v>71.66</v>
      </c>
      <c r="AC96" s="1" t="s">
        <v>128</v>
      </c>
      <c r="AD96" s="1" t="s">
        <v>91</v>
      </c>
      <c r="AE96" s="1" t="s">
        <v>92</v>
      </c>
      <c r="AF96" s="18" t="s">
        <v>75</v>
      </c>
    </row>
    <row r="97" customHeight="1" spans="1:32">
      <c r="A97" s="1" t="s">
        <v>32</v>
      </c>
      <c r="B97" s="1" t="s">
        <v>86</v>
      </c>
      <c r="C97" s="1">
        <v>20223141065</v>
      </c>
      <c r="D97" s="1" t="s">
        <v>266</v>
      </c>
      <c r="E97" s="1" t="s">
        <v>45</v>
      </c>
      <c r="F97" s="1" t="s">
        <v>81</v>
      </c>
      <c r="G97" s="1" t="s">
        <v>37</v>
      </c>
      <c r="H97" s="1" t="s">
        <v>61</v>
      </c>
      <c r="I97" s="1">
        <v>341</v>
      </c>
      <c r="J97" s="1">
        <v>84.94</v>
      </c>
      <c r="K97" s="1">
        <v>76.67</v>
      </c>
      <c r="L97" s="12">
        <v>71.548</v>
      </c>
      <c r="M97" s="12">
        <f t="shared" si="2"/>
        <v>71.548</v>
      </c>
      <c r="W97" s="12">
        <v>76.67</v>
      </c>
      <c r="X97" s="12">
        <v>71.548</v>
      </c>
      <c r="Y97" s="12">
        <v>71.548</v>
      </c>
      <c r="AC97" s="1" t="s">
        <v>128</v>
      </c>
      <c r="AD97" s="1" t="s">
        <v>91</v>
      </c>
      <c r="AE97" s="1" t="s">
        <v>92</v>
      </c>
      <c r="AF97" s="18" t="s">
        <v>75</v>
      </c>
    </row>
    <row r="98" customHeight="1" spans="1:32">
      <c r="A98" s="1" t="s">
        <v>32</v>
      </c>
      <c r="B98" s="1" t="s">
        <v>58</v>
      </c>
      <c r="C98" s="1">
        <v>20223141042</v>
      </c>
      <c r="D98" s="1" t="s">
        <v>267</v>
      </c>
      <c r="E98" s="1" t="s">
        <v>45</v>
      </c>
      <c r="F98" s="1" t="s">
        <v>81</v>
      </c>
      <c r="G98" s="1" t="s">
        <v>37</v>
      </c>
      <c r="H98" s="1" t="s">
        <v>61</v>
      </c>
      <c r="I98" s="1">
        <v>336</v>
      </c>
      <c r="J98" s="1">
        <v>88.9</v>
      </c>
      <c r="K98" s="1">
        <v>71.54</v>
      </c>
      <c r="L98" s="12">
        <v>71.54</v>
      </c>
      <c r="M98" s="12">
        <f t="shared" ref="M98:M106" si="3">I98*0.16+J98*0.2</f>
        <v>71.54</v>
      </c>
      <c r="W98" s="12">
        <v>71.54</v>
      </c>
      <c r="X98" s="12">
        <v>71.54</v>
      </c>
      <c r="Y98" s="12">
        <f>M98+P98+S98</f>
        <v>71.54</v>
      </c>
      <c r="AC98" s="1" t="s">
        <v>268</v>
      </c>
      <c r="AD98" s="1" t="s">
        <v>41</v>
      </c>
      <c r="AE98" s="1" t="s">
        <v>99</v>
      </c>
      <c r="AF98" s="18" t="s">
        <v>75</v>
      </c>
    </row>
    <row r="99" customHeight="1" spans="1:32">
      <c r="A99" s="1" t="s">
        <v>32</v>
      </c>
      <c r="B99" s="1" t="s">
        <v>58</v>
      </c>
      <c r="C99" s="1">
        <v>20223141059</v>
      </c>
      <c r="D99" s="1" t="s">
        <v>269</v>
      </c>
      <c r="E99" s="1" t="s">
        <v>45</v>
      </c>
      <c r="F99" s="1" t="s">
        <v>81</v>
      </c>
      <c r="G99" s="1" t="s">
        <v>37</v>
      </c>
      <c r="H99" s="1" t="s">
        <v>61</v>
      </c>
      <c r="I99" s="1">
        <v>343</v>
      </c>
      <c r="J99" s="1">
        <v>83.28</v>
      </c>
      <c r="K99" s="1">
        <v>71.536</v>
      </c>
      <c r="L99" s="12">
        <v>71.536</v>
      </c>
      <c r="M99" s="12">
        <f t="shared" si="3"/>
        <v>71.536</v>
      </c>
      <c r="W99" s="12">
        <v>71.536</v>
      </c>
      <c r="X99" s="12">
        <v>71.536</v>
      </c>
      <c r="Y99" s="12">
        <f>M99+P99+S99</f>
        <v>71.536</v>
      </c>
      <c r="AC99" s="1" t="s">
        <v>156</v>
      </c>
      <c r="AD99" s="1" t="s">
        <v>41</v>
      </c>
      <c r="AE99" s="1" t="s">
        <v>99</v>
      </c>
      <c r="AF99" s="18" t="s">
        <v>75</v>
      </c>
    </row>
    <row r="100" customHeight="1" spans="1:32">
      <c r="A100" s="1" t="s">
        <v>32</v>
      </c>
      <c r="B100" s="1" t="s">
        <v>86</v>
      </c>
      <c r="C100" s="1">
        <v>20223141010</v>
      </c>
      <c r="D100" s="1" t="s">
        <v>270</v>
      </c>
      <c r="E100" s="1" t="s">
        <v>35</v>
      </c>
      <c r="F100" s="1" t="s">
        <v>81</v>
      </c>
      <c r="G100" s="1" t="s">
        <v>37</v>
      </c>
      <c r="H100" s="1" t="s">
        <v>61</v>
      </c>
      <c r="I100" s="1">
        <v>340</v>
      </c>
      <c r="J100" s="1">
        <v>84.24</v>
      </c>
      <c r="K100" s="1">
        <v>71.248</v>
      </c>
      <c r="L100" s="12">
        <v>71.248</v>
      </c>
      <c r="M100" s="12">
        <f t="shared" si="3"/>
        <v>71.248</v>
      </c>
      <c r="W100" s="12">
        <v>71.248</v>
      </c>
      <c r="X100" s="12">
        <v>71.248</v>
      </c>
      <c r="Y100" s="12">
        <v>71.248</v>
      </c>
      <c r="AC100" s="1" t="s">
        <v>242</v>
      </c>
      <c r="AD100" s="1" t="s">
        <v>91</v>
      </c>
      <c r="AE100" s="1" t="s">
        <v>92</v>
      </c>
      <c r="AF100" s="18" t="s">
        <v>75</v>
      </c>
    </row>
    <row r="101" customHeight="1" spans="1:32">
      <c r="A101" s="1" t="s">
        <v>32</v>
      </c>
      <c r="B101" s="1" t="s">
        <v>77</v>
      </c>
      <c r="C101" s="1">
        <v>20223141078</v>
      </c>
      <c r="D101" s="1" t="s">
        <v>271</v>
      </c>
      <c r="E101" s="1" t="s">
        <v>45</v>
      </c>
      <c r="F101" s="1" t="s">
        <v>81</v>
      </c>
      <c r="G101" s="1" t="s">
        <v>37</v>
      </c>
      <c r="H101" s="1" t="s">
        <v>61</v>
      </c>
      <c r="I101" s="1">
        <v>342</v>
      </c>
      <c r="J101" s="1">
        <v>82.5</v>
      </c>
      <c r="K101" s="1">
        <v>71.22</v>
      </c>
      <c r="L101" s="12">
        <v>71.22</v>
      </c>
      <c r="M101" s="12">
        <f t="shared" si="3"/>
        <v>71.22</v>
      </c>
      <c r="W101" s="12">
        <v>71.22</v>
      </c>
      <c r="X101" s="12">
        <v>71.22</v>
      </c>
      <c r="Y101" s="12">
        <v>71.22</v>
      </c>
      <c r="AC101" s="1" t="s">
        <v>180</v>
      </c>
      <c r="AD101" s="1" t="s">
        <v>84</v>
      </c>
      <c r="AE101" s="1" t="s">
        <v>85</v>
      </c>
      <c r="AF101" s="18" t="s">
        <v>75</v>
      </c>
    </row>
    <row r="102" customHeight="1" spans="1:32">
      <c r="A102" s="1" t="s">
        <v>32</v>
      </c>
      <c r="B102" s="1" t="s">
        <v>77</v>
      </c>
      <c r="C102" s="1">
        <v>20223141049</v>
      </c>
      <c r="D102" s="1" t="s">
        <v>272</v>
      </c>
      <c r="E102" s="1" t="s">
        <v>45</v>
      </c>
      <c r="F102" s="1" t="s">
        <v>81</v>
      </c>
      <c r="G102" s="1" t="s">
        <v>37</v>
      </c>
      <c r="H102" s="1" t="s">
        <v>61</v>
      </c>
      <c r="I102" s="1">
        <v>340</v>
      </c>
      <c r="J102" s="1">
        <v>83.86</v>
      </c>
      <c r="K102" s="1">
        <v>71.172</v>
      </c>
      <c r="L102" s="12">
        <v>71.172</v>
      </c>
      <c r="M102" s="12">
        <f t="shared" si="3"/>
        <v>71.172</v>
      </c>
      <c r="W102" s="12">
        <v>71.172</v>
      </c>
      <c r="X102" s="12">
        <v>71.172</v>
      </c>
      <c r="Y102" s="12">
        <v>71.172</v>
      </c>
      <c r="AC102" s="1" t="s">
        <v>253</v>
      </c>
      <c r="AD102" s="1" t="s">
        <v>84</v>
      </c>
      <c r="AE102" s="1" t="s">
        <v>85</v>
      </c>
      <c r="AF102" s="18" t="s">
        <v>75</v>
      </c>
    </row>
    <row r="103" customHeight="1" spans="1:32">
      <c r="A103" s="1" t="s">
        <v>32</v>
      </c>
      <c r="B103" s="1" t="s">
        <v>86</v>
      </c>
      <c r="C103" s="1">
        <v>20223141036</v>
      </c>
      <c r="D103" s="1" t="s">
        <v>273</v>
      </c>
      <c r="E103" s="1" t="s">
        <v>45</v>
      </c>
      <c r="F103" s="1" t="s">
        <v>81</v>
      </c>
      <c r="G103" s="1" t="s">
        <v>37</v>
      </c>
      <c r="H103" s="1" t="s">
        <v>61</v>
      </c>
      <c r="I103" s="1">
        <v>337</v>
      </c>
      <c r="J103" s="1">
        <v>85.46</v>
      </c>
      <c r="K103" s="1">
        <v>71.012</v>
      </c>
      <c r="L103" s="12">
        <v>71.012</v>
      </c>
      <c r="M103" s="12">
        <f t="shared" si="3"/>
        <v>71.012</v>
      </c>
      <c r="W103" s="12">
        <v>71.012</v>
      </c>
      <c r="X103" s="12">
        <v>71.012</v>
      </c>
      <c r="Y103" s="12">
        <v>71.012</v>
      </c>
      <c r="AD103" s="1" t="s">
        <v>91</v>
      </c>
      <c r="AE103" s="1" t="s">
        <v>92</v>
      </c>
      <c r="AF103" s="18" t="s">
        <v>75</v>
      </c>
    </row>
    <row r="104" customHeight="1" spans="1:32">
      <c r="A104" s="1" t="s">
        <v>32</v>
      </c>
      <c r="B104" s="1" t="s">
        <v>77</v>
      </c>
      <c r="C104" s="1">
        <v>20223141052</v>
      </c>
      <c r="D104" s="1" t="s">
        <v>274</v>
      </c>
      <c r="E104" s="1" t="s">
        <v>35</v>
      </c>
      <c r="F104" s="1" t="s">
        <v>81</v>
      </c>
      <c r="G104" s="1" t="s">
        <v>37</v>
      </c>
      <c r="H104" s="1" t="s">
        <v>61</v>
      </c>
      <c r="I104" s="1">
        <v>337</v>
      </c>
      <c r="J104" s="1">
        <v>84.32</v>
      </c>
      <c r="K104" s="1">
        <v>70.784</v>
      </c>
      <c r="L104" s="12">
        <v>70.784</v>
      </c>
      <c r="M104" s="12">
        <f t="shared" si="3"/>
        <v>70.784</v>
      </c>
      <c r="W104" s="12">
        <v>70.784</v>
      </c>
      <c r="X104" s="12">
        <v>70.784</v>
      </c>
      <c r="Y104" s="12">
        <v>70.784</v>
      </c>
      <c r="AD104" s="1" t="s">
        <v>84</v>
      </c>
      <c r="AE104" s="1" t="s">
        <v>85</v>
      </c>
      <c r="AF104" s="18" t="s">
        <v>75</v>
      </c>
    </row>
    <row r="105" customHeight="1" spans="1:32">
      <c r="A105" s="1" t="s">
        <v>32</v>
      </c>
      <c r="B105" s="1" t="s">
        <v>58</v>
      </c>
      <c r="C105" s="1">
        <v>20223141023</v>
      </c>
      <c r="D105" s="1" t="s">
        <v>275</v>
      </c>
      <c r="E105" s="1" t="s">
        <v>45</v>
      </c>
      <c r="F105" s="1" t="s">
        <v>81</v>
      </c>
      <c r="G105" s="1" t="s">
        <v>37</v>
      </c>
      <c r="H105" s="1" t="s">
        <v>61</v>
      </c>
      <c r="I105" s="1">
        <v>335</v>
      </c>
      <c r="J105" s="1">
        <v>84.36</v>
      </c>
      <c r="K105" s="1">
        <v>70.472</v>
      </c>
      <c r="L105" s="12">
        <v>70.472</v>
      </c>
      <c r="M105" s="12">
        <f t="shared" si="3"/>
        <v>70.472</v>
      </c>
      <c r="W105" s="12">
        <v>70.472</v>
      </c>
      <c r="X105" s="12">
        <v>70.472</v>
      </c>
      <c r="Y105" s="12">
        <f>M105+P105+S105</f>
        <v>70.472</v>
      </c>
      <c r="AC105" s="1" t="s">
        <v>156</v>
      </c>
      <c r="AD105" s="1" t="s">
        <v>41</v>
      </c>
      <c r="AE105" s="1" t="s">
        <v>99</v>
      </c>
      <c r="AF105" s="18" t="s">
        <v>75</v>
      </c>
    </row>
    <row r="106" customHeight="1" spans="1:32">
      <c r="A106" s="1" t="s">
        <v>32</v>
      </c>
      <c r="B106" s="1" t="s">
        <v>120</v>
      </c>
      <c r="C106" s="7">
        <v>20223141080</v>
      </c>
      <c r="D106" s="1" t="s">
        <v>276</v>
      </c>
      <c r="E106" s="1" t="s">
        <v>45</v>
      </c>
      <c r="F106" s="1" t="s">
        <v>81</v>
      </c>
      <c r="G106" s="1" t="s">
        <v>37</v>
      </c>
      <c r="H106" s="1" t="s">
        <v>61</v>
      </c>
      <c r="I106" s="1">
        <v>337</v>
      </c>
      <c r="J106" s="1">
        <v>80.34</v>
      </c>
      <c r="K106" s="1">
        <v>69.998</v>
      </c>
      <c r="L106" s="12">
        <v>69.988</v>
      </c>
      <c r="M106" s="12">
        <f t="shared" si="3"/>
        <v>69.988</v>
      </c>
      <c r="W106" s="12">
        <v>69.998</v>
      </c>
      <c r="X106" s="12">
        <v>69.988</v>
      </c>
      <c r="Y106" s="12">
        <v>69.99</v>
      </c>
      <c r="AC106" s="1" t="s">
        <v>174</v>
      </c>
      <c r="AD106" s="1" t="s">
        <v>123</v>
      </c>
      <c r="AE106" s="1" t="s">
        <v>124</v>
      </c>
      <c r="AF106" s="18" t="s">
        <v>75</v>
      </c>
    </row>
  </sheetData>
  <sortState ref="A2:AF106">
    <sortCondition ref="Y1:Y106" descending="1"/>
  </sortState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1"/>
  <sheetViews>
    <sheetView tabSelected="1" zoomScale="94" zoomScaleNormal="94" workbookViewId="0">
      <pane ySplit="1" topLeftCell="A2" activePane="bottomLeft" state="frozen"/>
      <selection/>
      <selection pane="bottomLeft" activeCell="X1" sqref="N$1:X$1048576"/>
    </sheetView>
  </sheetViews>
  <sheetFormatPr defaultColWidth="9" defaultRowHeight="30" customHeight="1"/>
  <cols>
    <col min="1" max="1" width="9" style="1"/>
    <col min="2" max="2" width="11.2666666666667" style="1" customWidth="1"/>
    <col min="3" max="3" width="13" style="1" customWidth="1"/>
    <col min="4" max="7" width="9" style="1"/>
    <col min="8" max="8" width="15.6" style="1" customWidth="1"/>
    <col min="9" max="9" width="13" style="1" customWidth="1"/>
    <col min="10" max="10" width="14.2666666666667" style="1" customWidth="1"/>
    <col min="11" max="11" width="13.6" style="1" customWidth="1"/>
    <col min="12" max="13" width="9.06666666666667" style="1" customWidth="1"/>
    <col min="14" max="14" width="15.8666666666667" style="1" hidden="1" customWidth="1"/>
    <col min="15" max="15" width="13.6" style="1" hidden="1" customWidth="1"/>
    <col min="16" max="16" width="12.4666666666667" style="1" hidden="1" customWidth="1"/>
    <col min="17" max="17" width="23.2666666666667" style="1" hidden="1" customWidth="1"/>
    <col min="18" max="18" width="23.4" style="1" hidden="1" customWidth="1"/>
    <col min="19" max="24" width="9.06666666666667" style="1" hidden="1" customWidth="1"/>
    <col min="25" max="25" width="9.06666666666667" style="1" customWidth="1"/>
    <col min="26" max="26" width="9" style="1" hidden="1" customWidth="1"/>
    <col min="27" max="27" width="9.06666666666667" style="1" hidden="1" customWidth="1"/>
    <col min="28" max="29" width="9" style="1" hidden="1" customWidth="1"/>
    <col min="30" max="31" width="15.6666666666667" style="1" hidden="1" customWidth="1"/>
    <col min="32" max="16384" width="9" style="1"/>
  </cols>
  <sheetData>
    <row r="1" ht="108" spans="1:3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8" t="s">
        <v>11</v>
      </c>
      <c r="M1" s="9" t="s">
        <v>12</v>
      </c>
      <c r="N1" s="2" t="s">
        <v>13</v>
      </c>
      <c r="O1" s="2" t="s">
        <v>14</v>
      </c>
      <c r="P1" s="9" t="s">
        <v>15</v>
      </c>
      <c r="Q1" s="2" t="s">
        <v>16</v>
      </c>
      <c r="R1" s="2" t="s">
        <v>17</v>
      </c>
      <c r="S1" s="9" t="s">
        <v>18</v>
      </c>
      <c r="T1" s="2" t="s">
        <v>19</v>
      </c>
      <c r="U1" s="2" t="s">
        <v>20</v>
      </c>
      <c r="V1" s="9" t="s">
        <v>21</v>
      </c>
      <c r="W1" s="8" t="s">
        <v>22</v>
      </c>
      <c r="X1" s="8" t="s">
        <v>23</v>
      </c>
      <c r="Y1" s="9" t="s">
        <v>24</v>
      </c>
      <c r="Z1" s="2" t="s">
        <v>25</v>
      </c>
      <c r="AA1" s="2" t="s">
        <v>26</v>
      </c>
      <c r="AB1" s="9" t="s">
        <v>27</v>
      </c>
      <c r="AC1" s="2" t="s">
        <v>28</v>
      </c>
      <c r="AD1" s="2" t="s">
        <v>29</v>
      </c>
      <c r="AE1" s="9" t="s">
        <v>30</v>
      </c>
      <c r="AF1" s="9" t="s">
        <v>31</v>
      </c>
    </row>
    <row r="2" customHeight="1" spans="1:32">
      <c r="A2" s="3" t="s">
        <v>32</v>
      </c>
      <c r="B2" s="3" t="s">
        <v>64</v>
      </c>
      <c r="C2" s="3">
        <v>20223185045</v>
      </c>
      <c r="D2" s="3" t="s">
        <v>277</v>
      </c>
      <c r="E2" s="3" t="s">
        <v>45</v>
      </c>
      <c r="F2" s="3" t="s">
        <v>278</v>
      </c>
      <c r="G2" s="3" t="s">
        <v>37</v>
      </c>
      <c r="H2" s="3" t="s">
        <v>61</v>
      </c>
      <c r="I2" s="3">
        <v>352</v>
      </c>
      <c r="J2" s="3">
        <v>81.22</v>
      </c>
      <c r="K2" s="3">
        <v>72.564</v>
      </c>
      <c r="L2" s="3">
        <v>72.564</v>
      </c>
      <c r="M2" s="10">
        <f t="shared" ref="M2:M65" si="0">I2*0.16+J2*0.2</f>
        <v>72.564</v>
      </c>
      <c r="N2" s="3"/>
      <c r="O2" s="3"/>
      <c r="P2" s="3"/>
      <c r="Q2" s="3" t="s">
        <v>279</v>
      </c>
      <c r="R2" s="3" t="s">
        <v>280</v>
      </c>
      <c r="S2" s="3"/>
      <c r="T2" s="3"/>
      <c r="U2" s="3"/>
      <c r="V2" s="3"/>
      <c r="W2" s="13">
        <v>86.564</v>
      </c>
      <c r="X2" s="13">
        <v>84.564</v>
      </c>
      <c r="Y2" s="13">
        <v>84.564</v>
      </c>
      <c r="Z2" s="3"/>
      <c r="AA2" s="3" t="s">
        <v>280</v>
      </c>
      <c r="AB2" s="3" t="s">
        <v>280</v>
      </c>
      <c r="AC2" s="3" t="s">
        <v>281</v>
      </c>
      <c r="AD2" s="3" t="s">
        <v>85</v>
      </c>
      <c r="AE2" s="3" t="s">
        <v>84</v>
      </c>
      <c r="AF2" s="16" t="s">
        <v>42</v>
      </c>
    </row>
    <row r="3" customHeight="1" spans="1:32">
      <c r="A3" s="3" t="s">
        <v>32</v>
      </c>
      <c r="B3" s="3" t="s">
        <v>64</v>
      </c>
      <c r="C3" s="3">
        <v>20223185039</v>
      </c>
      <c r="D3" s="3" t="s">
        <v>282</v>
      </c>
      <c r="E3" s="3" t="s">
        <v>35</v>
      </c>
      <c r="F3" s="3" t="s">
        <v>278</v>
      </c>
      <c r="G3" s="3" t="s">
        <v>37</v>
      </c>
      <c r="H3" s="3" t="s">
        <v>61</v>
      </c>
      <c r="I3" s="3">
        <v>372</v>
      </c>
      <c r="J3" s="3">
        <v>89.86</v>
      </c>
      <c r="K3" s="3">
        <v>77.492</v>
      </c>
      <c r="L3" s="3">
        <v>77.492</v>
      </c>
      <c r="M3" s="10">
        <f t="shared" si="0"/>
        <v>77.492</v>
      </c>
      <c r="N3" s="3"/>
      <c r="O3" s="3"/>
      <c r="P3" s="3"/>
      <c r="Q3" s="3"/>
      <c r="R3" s="3"/>
      <c r="S3" s="3"/>
      <c r="T3" s="3"/>
      <c r="U3" s="3"/>
      <c r="V3" s="3"/>
      <c r="W3" s="13">
        <v>77.492</v>
      </c>
      <c r="X3" s="13">
        <v>77.492</v>
      </c>
      <c r="Y3" s="13">
        <v>77.492</v>
      </c>
      <c r="Z3" s="3"/>
      <c r="AA3" s="3"/>
      <c r="AB3" s="3"/>
      <c r="AC3" s="3" t="s">
        <v>283</v>
      </c>
      <c r="AD3" s="3" t="s">
        <v>85</v>
      </c>
      <c r="AE3" s="3" t="s">
        <v>84</v>
      </c>
      <c r="AF3" s="16" t="s">
        <v>42</v>
      </c>
    </row>
    <row r="4" customHeight="1" spans="1:32">
      <c r="A4" s="3" t="s">
        <v>32</v>
      </c>
      <c r="B4" s="3" t="s">
        <v>33</v>
      </c>
      <c r="C4" s="3">
        <v>20223185056</v>
      </c>
      <c r="D4" s="3" t="s">
        <v>284</v>
      </c>
      <c r="E4" s="3" t="s">
        <v>45</v>
      </c>
      <c r="F4" s="3" t="s">
        <v>278</v>
      </c>
      <c r="G4" s="3" t="s">
        <v>37</v>
      </c>
      <c r="H4" s="3" t="s">
        <v>61</v>
      </c>
      <c r="I4" s="3">
        <v>374</v>
      </c>
      <c r="J4" s="3">
        <v>82.64</v>
      </c>
      <c r="K4" s="3">
        <v>78.72</v>
      </c>
      <c r="L4" s="3">
        <f>I4*0.2*0.8+J4*0.2</f>
        <v>76.368</v>
      </c>
      <c r="M4" s="10">
        <f t="shared" si="0"/>
        <v>76.368</v>
      </c>
      <c r="N4" s="3"/>
      <c r="O4" s="3"/>
      <c r="P4" s="3"/>
      <c r="Q4" s="3"/>
      <c r="R4" s="3"/>
      <c r="S4" s="3"/>
      <c r="T4" s="3"/>
      <c r="U4" s="3"/>
      <c r="V4" s="3"/>
      <c r="W4" s="10">
        <v>78.72</v>
      </c>
      <c r="X4" s="10">
        <f>L4+R4</f>
        <v>76.368</v>
      </c>
      <c r="Y4" s="10">
        <f>M4+P4+S4</f>
        <v>76.368</v>
      </c>
      <c r="Z4" s="3"/>
      <c r="AA4" s="3"/>
      <c r="AB4" s="3"/>
      <c r="AC4" s="3" t="s">
        <v>132</v>
      </c>
      <c r="AD4" s="3" t="s">
        <v>40</v>
      </c>
      <c r="AE4" s="3" t="s">
        <v>41</v>
      </c>
      <c r="AF4" s="16" t="s">
        <v>42</v>
      </c>
    </row>
    <row r="5" customHeight="1" spans="1:32">
      <c r="A5" s="3" t="s">
        <v>32</v>
      </c>
      <c r="B5" s="3" t="s">
        <v>43</v>
      </c>
      <c r="C5" s="3">
        <v>20223185016</v>
      </c>
      <c r="D5" s="3" t="s">
        <v>285</v>
      </c>
      <c r="E5" s="3" t="s">
        <v>35</v>
      </c>
      <c r="F5" s="3" t="s">
        <v>278</v>
      </c>
      <c r="G5" s="3" t="s">
        <v>37</v>
      </c>
      <c r="H5" s="3" t="s">
        <v>61</v>
      </c>
      <c r="I5" s="3">
        <v>363</v>
      </c>
      <c r="J5" s="3">
        <v>87.3</v>
      </c>
      <c r="K5" s="3">
        <v>75.54</v>
      </c>
      <c r="L5" s="10">
        <v>75.54</v>
      </c>
      <c r="M5" s="10">
        <f t="shared" si="0"/>
        <v>75.54</v>
      </c>
      <c r="N5" s="3"/>
      <c r="O5" s="3"/>
      <c r="P5" s="3"/>
      <c r="Q5" s="3"/>
      <c r="R5" s="3"/>
      <c r="S5" s="3"/>
      <c r="T5" s="3"/>
      <c r="U5" s="3"/>
      <c r="V5" s="3"/>
      <c r="W5" s="10">
        <v>75.54</v>
      </c>
      <c r="X5" s="10">
        <v>75.54</v>
      </c>
      <c r="Y5" s="10">
        <v>75.54</v>
      </c>
      <c r="Z5" s="3"/>
      <c r="AA5" s="3"/>
      <c r="AB5" s="3" t="s">
        <v>110</v>
      </c>
      <c r="AC5" s="3" t="s">
        <v>46</v>
      </c>
      <c r="AD5" s="3" t="s">
        <v>47</v>
      </c>
      <c r="AE5" s="3" t="s">
        <v>48</v>
      </c>
      <c r="AF5" s="16" t="s">
        <v>42</v>
      </c>
    </row>
    <row r="6" customHeight="1" spans="1:32">
      <c r="A6" s="3" t="s">
        <v>32</v>
      </c>
      <c r="B6" s="3" t="s">
        <v>120</v>
      </c>
      <c r="C6" s="4">
        <v>20223185005</v>
      </c>
      <c r="D6" s="3" t="s">
        <v>286</v>
      </c>
      <c r="E6" s="3" t="s">
        <v>35</v>
      </c>
      <c r="F6" s="3" t="s">
        <v>278</v>
      </c>
      <c r="G6" s="3" t="s">
        <v>37</v>
      </c>
      <c r="H6" s="3" t="s">
        <v>61</v>
      </c>
      <c r="I6" s="3">
        <v>361</v>
      </c>
      <c r="J6" s="3">
        <v>84.1</v>
      </c>
      <c r="K6" s="3">
        <v>74.58</v>
      </c>
      <c r="L6" s="10">
        <v>74.58</v>
      </c>
      <c r="M6" s="10">
        <f t="shared" si="0"/>
        <v>74.58</v>
      </c>
      <c r="N6" s="3"/>
      <c r="O6" s="3"/>
      <c r="P6" s="3"/>
      <c r="Q6" s="3"/>
      <c r="R6" s="3"/>
      <c r="S6" s="3"/>
      <c r="T6" s="3"/>
      <c r="U6" s="3"/>
      <c r="V6" s="3"/>
      <c r="W6" s="10">
        <v>74.58</v>
      </c>
      <c r="X6" s="10">
        <v>74.58</v>
      </c>
      <c r="Y6" s="10">
        <v>74.58</v>
      </c>
      <c r="Z6" s="3"/>
      <c r="AA6" s="3"/>
      <c r="AB6" s="3"/>
      <c r="AC6" s="3" t="s">
        <v>218</v>
      </c>
      <c r="AD6" s="3" t="s">
        <v>123</v>
      </c>
      <c r="AE6" s="3" t="s">
        <v>124</v>
      </c>
      <c r="AF6" s="16" t="s">
        <v>42</v>
      </c>
    </row>
    <row r="7" customHeight="1" spans="1:32">
      <c r="A7" s="3" t="s">
        <v>32</v>
      </c>
      <c r="B7" s="3" t="s">
        <v>120</v>
      </c>
      <c r="C7" s="4">
        <v>20223185038</v>
      </c>
      <c r="D7" s="3" t="s">
        <v>287</v>
      </c>
      <c r="E7" s="3" t="s">
        <v>45</v>
      </c>
      <c r="F7" s="3" t="s">
        <v>278</v>
      </c>
      <c r="G7" s="3" t="s">
        <v>37</v>
      </c>
      <c r="H7" s="3" t="s">
        <v>61</v>
      </c>
      <c r="I7" s="3">
        <v>359</v>
      </c>
      <c r="J7" s="3">
        <v>85.44</v>
      </c>
      <c r="K7" s="3">
        <v>74.528</v>
      </c>
      <c r="L7" s="10">
        <v>74.528</v>
      </c>
      <c r="M7" s="10">
        <f t="shared" si="0"/>
        <v>74.528</v>
      </c>
      <c r="N7" s="3"/>
      <c r="O7" s="3"/>
      <c r="P7" s="3"/>
      <c r="Q7" s="3"/>
      <c r="R7" s="3"/>
      <c r="S7" s="3"/>
      <c r="T7" s="3"/>
      <c r="U7" s="3"/>
      <c r="V7" s="3"/>
      <c r="W7" s="10">
        <v>74.528</v>
      </c>
      <c r="X7" s="10">
        <v>74.528</v>
      </c>
      <c r="Y7" s="10">
        <v>74.53</v>
      </c>
      <c r="Z7" s="3"/>
      <c r="AA7" s="3"/>
      <c r="AB7" s="3"/>
      <c r="AC7" s="3" t="s">
        <v>288</v>
      </c>
      <c r="AD7" s="3" t="s">
        <v>123</v>
      </c>
      <c r="AE7" s="3" t="s">
        <v>124</v>
      </c>
      <c r="AF7" s="16" t="s">
        <v>42</v>
      </c>
    </row>
    <row r="8" customHeight="1" spans="1:32">
      <c r="A8" s="3" t="s">
        <v>32</v>
      </c>
      <c r="B8" s="3" t="s">
        <v>43</v>
      </c>
      <c r="C8" s="3">
        <v>20223185027</v>
      </c>
      <c r="D8" s="3" t="s">
        <v>289</v>
      </c>
      <c r="E8" s="3" t="s">
        <v>45</v>
      </c>
      <c r="F8" s="3" t="s">
        <v>278</v>
      </c>
      <c r="G8" s="3" t="s">
        <v>37</v>
      </c>
      <c r="H8" s="3" t="s">
        <v>61</v>
      </c>
      <c r="I8" s="3">
        <v>354</v>
      </c>
      <c r="J8" s="3">
        <v>87.6</v>
      </c>
      <c r="K8" s="3">
        <v>74.16</v>
      </c>
      <c r="L8" s="10">
        <v>74.16</v>
      </c>
      <c r="M8" s="10">
        <f t="shared" si="0"/>
        <v>74.16</v>
      </c>
      <c r="N8" s="3"/>
      <c r="O8" s="3"/>
      <c r="P8" s="3"/>
      <c r="Q8" s="3"/>
      <c r="R8" s="3"/>
      <c r="S8" s="3"/>
      <c r="T8" s="3"/>
      <c r="U8" s="3"/>
      <c r="V8" s="3"/>
      <c r="W8" s="10">
        <v>74.16</v>
      </c>
      <c r="X8" s="10">
        <v>74.16</v>
      </c>
      <c r="Y8" s="10">
        <v>74.16</v>
      </c>
      <c r="Z8" s="3"/>
      <c r="AA8" s="3"/>
      <c r="AB8" s="3" t="s">
        <v>110</v>
      </c>
      <c r="AC8" s="3" t="s">
        <v>51</v>
      </c>
      <c r="AD8" s="3" t="s">
        <v>47</v>
      </c>
      <c r="AE8" s="3" t="s">
        <v>48</v>
      </c>
      <c r="AF8" s="16" t="s">
        <v>42</v>
      </c>
    </row>
    <row r="9" customHeight="1" spans="1:32">
      <c r="A9" s="3" t="s">
        <v>32</v>
      </c>
      <c r="B9" s="3" t="s">
        <v>58</v>
      </c>
      <c r="C9" s="3">
        <v>20223185049</v>
      </c>
      <c r="D9" s="3" t="s">
        <v>290</v>
      </c>
      <c r="E9" s="3" t="s">
        <v>45</v>
      </c>
      <c r="F9" s="3" t="s">
        <v>278</v>
      </c>
      <c r="G9" s="3" t="s">
        <v>37</v>
      </c>
      <c r="H9" s="3" t="s">
        <v>61</v>
      </c>
      <c r="I9" s="3">
        <v>340</v>
      </c>
      <c r="J9" s="3">
        <v>84.8</v>
      </c>
      <c r="K9" s="3">
        <v>71.36</v>
      </c>
      <c r="L9" s="10">
        <v>71.36</v>
      </c>
      <c r="M9" s="10">
        <f t="shared" si="0"/>
        <v>71.36</v>
      </c>
      <c r="N9" s="3"/>
      <c r="O9" s="3"/>
      <c r="P9" s="3"/>
      <c r="Q9" s="3" t="s">
        <v>291</v>
      </c>
      <c r="R9" s="3">
        <v>2.5</v>
      </c>
      <c r="S9" s="3">
        <v>2.5</v>
      </c>
      <c r="T9" s="3"/>
      <c r="U9" s="3"/>
      <c r="V9" s="3"/>
      <c r="W9" s="10">
        <v>73.86</v>
      </c>
      <c r="X9" s="10">
        <v>73.86</v>
      </c>
      <c r="Y9" s="10">
        <f>M9+P9+S9</f>
        <v>73.86</v>
      </c>
      <c r="Z9" s="3"/>
      <c r="AA9" s="3" t="s">
        <v>292</v>
      </c>
      <c r="AB9" s="3" t="s">
        <v>292</v>
      </c>
      <c r="AC9" s="3" t="s">
        <v>268</v>
      </c>
      <c r="AD9" s="3" t="s">
        <v>41</v>
      </c>
      <c r="AE9" s="3" t="s">
        <v>99</v>
      </c>
      <c r="AF9" s="16" t="s">
        <v>42</v>
      </c>
    </row>
    <row r="10" customHeight="1" spans="1:32">
      <c r="A10" s="3" t="s">
        <v>32</v>
      </c>
      <c r="B10" s="3" t="s">
        <v>58</v>
      </c>
      <c r="C10" s="3">
        <v>20223185082</v>
      </c>
      <c r="D10" s="3" t="s">
        <v>293</v>
      </c>
      <c r="E10" s="3" t="s">
        <v>45</v>
      </c>
      <c r="F10" s="3" t="s">
        <v>278</v>
      </c>
      <c r="G10" s="3" t="s">
        <v>37</v>
      </c>
      <c r="H10" s="3" t="s">
        <v>61</v>
      </c>
      <c r="I10" s="3">
        <v>350</v>
      </c>
      <c r="J10" s="3">
        <v>89.2</v>
      </c>
      <c r="K10" s="3">
        <v>73.84</v>
      </c>
      <c r="L10" s="10">
        <v>73.84</v>
      </c>
      <c r="M10" s="10">
        <f t="shared" si="0"/>
        <v>73.84</v>
      </c>
      <c r="N10" s="3"/>
      <c r="O10" s="3"/>
      <c r="P10" s="3"/>
      <c r="Q10" s="3"/>
      <c r="R10" s="3"/>
      <c r="S10" s="3"/>
      <c r="T10" s="3"/>
      <c r="U10" s="3"/>
      <c r="V10" s="3"/>
      <c r="W10" s="10">
        <v>73.84</v>
      </c>
      <c r="X10" s="10">
        <v>73.84</v>
      </c>
      <c r="Y10" s="10">
        <f>M10+P10+S10</f>
        <v>73.84</v>
      </c>
      <c r="Z10" s="3"/>
      <c r="AA10" s="3"/>
      <c r="AB10" s="3"/>
      <c r="AC10" s="3" t="s">
        <v>268</v>
      </c>
      <c r="AD10" s="3" t="s">
        <v>41</v>
      </c>
      <c r="AE10" s="3" t="s">
        <v>99</v>
      </c>
      <c r="AF10" s="16" t="s">
        <v>42</v>
      </c>
    </row>
    <row r="11" customHeight="1" spans="1:32">
      <c r="A11" s="3" t="s">
        <v>32</v>
      </c>
      <c r="B11" s="3" t="s">
        <v>52</v>
      </c>
      <c r="C11" s="3">
        <v>20223185051</v>
      </c>
      <c r="D11" s="3" t="s">
        <v>294</v>
      </c>
      <c r="E11" s="3" t="s">
        <v>45</v>
      </c>
      <c r="F11" s="3" t="s">
        <v>278</v>
      </c>
      <c r="G11" s="3" t="s">
        <v>37</v>
      </c>
      <c r="H11" s="3" t="s">
        <v>61</v>
      </c>
      <c r="I11" s="3">
        <v>354</v>
      </c>
      <c r="J11" s="3">
        <v>84.64</v>
      </c>
      <c r="K11" s="3">
        <v>73.57</v>
      </c>
      <c r="L11" s="10">
        <v>73.568</v>
      </c>
      <c r="M11" s="10">
        <f t="shared" si="0"/>
        <v>73.568</v>
      </c>
      <c r="N11" s="3"/>
      <c r="O11" s="3"/>
      <c r="P11" s="3"/>
      <c r="Q11" s="3"/>
      <c r="R11" s="3"/>
      <c r="S11" s="3"/>
      <c r="T11" s="3"/>
      <c r="U11" s="3"/>
      <c r="V11" s="3"/>
      <c r="W11" s="10">
        <v>73.57</v>
      </c>
      <c r="X11" s="10">
        <v>73.568</v>
      </c>
      <c r="Y11" s="10">
        <v>73.568</v>
      </c>
      <c r="Z11" s="3"/>
      <c r="AA11" s="3"/>
      <c r="AB11" s="3"/>
      <c r="AC11" s="3" t="s">
        <v>113</v>
      </c>
      <c r="AD11" s="3" t="s">
        <v>48</v>
      </c>
      <c r="AE11" s="3" t="s">
        <v>55</v>
      </c>
      <c r="AF11" s="16" t="s">
        <v>42</v>
      </c>
    </row>
    <row r="12" customHeight="1" spans="1:32">
      <c r="A12" s="3" t="s">
        <v>32</v>
      </c>
      <c r="B12" s="3" t="s">
        <v>58</v>
      </c>
      <c r="C12" s="3">
        <v>20223185029</v>
      </c>
      <c r="D12" s="3" t="s">
        <v>295</v>
      </c>
      <c r="E12" s="3" t="s">
        <v>35</v>
      </c>
      <c r="F12" s="3" t="s">
        <v>278</v>
      </c>
      <c r="G12" s="3" t="s">
        <v>37</v>
      </c>
      <c r="H12" s="3" t="s">
        <v>61</v>
      </c>
      <c r="I12" s="3">
        <v>349</v>
      </c>
      <c r="J12" s="3">
        <v>88.4</v>
      </c>
      <c r="K12" s="3">
        <v>73.52</v>
      </c>
      <c r="L12" s="10">
        <v>73.52</v>
      </c>
      <c r="M12" s="10">
        <f t="shared" si="0"/>
        <v>73.52</v>
      </c>
      <c r="N12" s="3"/>
      <c r="O12" s="3"/>
      <c r="P12" s="3"/>
      <c r="Q12" s="3"/>
      <c r="R12" s="3"/>
      <c r="S12" s="3"/>
      <c r="T12" s="3"/>
      <c r="U12" s="3"/>
      <c r="V12" s="3"/>
      <c r="W12" s="10">
        <v>73.52</v>
      </c>
      <c r="X12" s="10">
        <v>73.52</v>
      </c>
      <c r="Y12" s="10">
        <f>M12+P12+S12</f>
        <v>73.52</v>
      </c>
      <c r="Z12" s="3"/>
      <c r="AA12" s="3"/>
      <c r="AB12" s="3"/>
      <c r="AC12" s="3" t="s">
        <v>185</v>
      </c>
      <c r="AD12" s="3" t="s">
        <v>41</v>
      </c>
      <c r="AE12" s="3" t="s">
        <v>99</v>
      </c>
      <c r="AF12" s="16" t="s">
        <v>42</v>
      </c>
    </row>
    <row r="13" customHeight="1" spans="1:32">
      <c r="A13" s="3" t="s">
        <v>32</v>
      </c>
      <c r="B13" s="3" t="s">
        <v>52</v>
      </c>
      <c r="C13" s="3">
        <v>20223185020</v>
      </c>
      <c r="D13" s="3" t="s">
        <v>296</v>
      </c>
      <c r="E13" s="3" t="s">
        <v>45</v>
      </c>
      <c r="F13" s="3" t="s">
        <v>278</v>
      </c>
      <c r="G13" s="3" t="s">
        <v>37</v>
      </c>
      <c r="H13" s="3" t="s">
        <v>61</v>
      </c>
      <c r="I13" s="3">
        <v>355</v>
      </c>
      <c r="J13" s="3">
        <v>82.94</v>
      </c>
      <c r="K13" s="3">
        <v>73.39</v>
      </c>
      <c r="L13" s="10">
        <v>73.388</v>
      </c>
      <c r="M13" s="10">
        <f t="shared" si="0"/>
        <v>73.388</v>
      </c>
      <c r="N13" s="3"/>
      <c r="O13" s="3"/>
      <c r="P13" s="3"/>
      <c r="Q13" s="3"/>
      <c r="R13" s="3">
        <v>2</v>
      </c>
      <c r="S13" s="3"/>
      <c r="T13" s="3"/>
      <c r="U13" s="3"/>
      <c r="V13" s="3"/>
      <c r="W13" s="10">
        <v>73.39</v>
      </c>
      <c r="X13" s="10">
        <f>75.388</f>
        <v>75.388</v>
      </c>
      <c r="Y13" s="10">
        <f>X13-2</f>
        <v>73.388</v>
      </c>
      <c r="Z13" s="3"/>
      <c r="AA13" s="3" t="s">
        <v>297</v>
      </c>
      <c r="AB13" s="3" t="s">
        <v>298</v>
      </c>
      <c r="AC13" s="3" t="s">
        <v>209</v>
      </c>
      <c r="AD13" s="3" t="s">
        <v>48</v>
      </c>
      <c r="AE13" s="3" t="s">
        <v>55</v>
      </c>
      <c r="AF13" s="16" t="s">
        <v>42</v>
      </c>
    </row>
    <row r="14" customHeight="1" spans="1:32">
      <c r="A14" s="3" t="s">
        <v>32</v>
      </c>
      <c r="B14" s="3" t="s">
        <v>33</v>
      </c>
      <c r="C14" s="3">
        <v>20223185052</v>
      </c>
      <c r="D14" s="3" t="s">
        <v>299</v>
      </c>
      <c r="E14" s="3" t="s">
        <v>35</v>
      </c>
      <c r="F14" s="3" t="s">
        <v>278</v>
      </c>
      <c r="G14" s="3" t="s">
        <v>37</v>
      </c>
      <c r="H14" s="3" t="s">
        <v>61</v>
      </c>
      <c r="I14" s="3">
        <v>350</v>
      </c>
      <c r="J14" s="3">
        <v>86.52</v>
      </c>
      <c r="K14" s="3">
        <v>78.26</v>
      </c>
      <c r="L14" s="3">
        <f>I14*0.2*0.8+J14*0.2</f>
        <v>73.304</v>
      </c>
      <c r="M14" s="10">
        <f t="shared" si="0"/>
        <v>73.304</v>
      </c>
      <c r="N14" s="3"/>
      <c r="O14" s="3"/>
      <c r="P14" s="3"/>
      <c r="Q14" s="3"/>
      <c r="R14" s="3"/>
      <c r="S14" s="3"/>
      <c r="T14" s="3"/>
      <c r="U14" s="3"/>
      <c r="V14" s="3"/>
      <c r="W14" s="10">
        <v>78.26</v>
      </c>
      <c r="X14" s="10">
        <f>L14+R14</f>
        <v>73.304</v>
      </c>
      <c r="Y14" s="10">
        <f>M14+P14+S14+V14</f>
        <v>73.304</v>
      </c>
      <c r="Z14" s="3"/>
      <c r="AA14" s="3"/>
      <c r="AB14" s="3"/>
      <c r="AC14" s="3" t="s">
        <v>233</v>
      </c>
      <c r="AD14" s="3" t="s">
        <v>40</v>
      </c>
      <c r="AE14" s="3" t="s">
        <v>41</v>
      </c>
      <c r="AF14" s="16" t="s">
        <v>42</v>
      </c>
    </row>
    <row r="15" customHeight="1" spans="1:32">
      <c r="A15" s="3" t="s">
        <v>32</v>
      </c>
      <c r="B15" s="3" t="s">
        <v>64</v>
      </c>
      <c r="C15" s="3">
        <v>20223185050</v>
      </c>
      <c r="D15" s="3" t="s">
        <v>300</v>
      </c>
      <c r="E15" s="3" t="s">
        <v>45</v>
      </c>
      <c r="F15" s="3" t="s">
        <v>278</v>
      </c>
      <c r="G15" s="3" t="s">
        <v>37</v>
      </c>
      <c r="H15" s="3" t="s">
        <v>61</v>
      </c>
      <c r="I15" s="3">
        <v>347</v>
      </c>
      <c r="J15" s="3">
        <v>88.48</v>
      </c>
      <c r="K15" s="3">
        <v>73.216</v>
      </c>
      <c r="L15" s="3">
        <v>347</v>
      </c>
      <c r="M15" s="10">
        <f t="shared" si="0"/>
        <v>73.216</v>
      </c>
      <c r="N15" s="3"/>
      <c r="O15" s="3"/>
      <c r="P15" s="3"/>
      <c r="Q15" s="3"/>
      <c r="R15" s="3"/>
      <c r="S15" s="3"/>
      <c r="T15" s="3"/>
      <c r="U15" s="3"/>
      <c r="V15" s="3"/>
      <c r="W15" s="13">
        <v>73.216</v>
      </c>
      <c r="X15" s="13">
        <v>73.216</v>
      </c>
      <c r="Y15" s="13">
        <v>73.216</v>
      </c>
      <c r="Z15" s="3"/>
      <c r="AA15" s="3"/>
      <c r="AB15" s="3"/>
      <c r="AC15" s="3" t="s">
        <v>115</v>
      </c>
      <c r="AD15" s="3" t="s">
        <v>85</v>
      </c>
      <c r="AE15" s="3" t="s">
        <v>84</v>
      </c>
      <c r="AF15" s="16" t="s">
        <v>42</v>
      </c>
    </row>
    <row r="16" customHeight="1" spans="1:32">
      <c r="A16" s="3" t="s">
        <v>32</v>
      </c>
      <c r="B16" s="3" t="s">
        <v>120</v>
      </c>
      <c r="C16" s="4">
        <v>20223185085</v>
      </c>
      <c r="D16" s="3" t="s">
        <v>301</v>
      </c>
      <c r="E16" s="3" t="s">
        <v>35</v>
      </c>
      <c r="F16" s="3" t="s">
        <v>278</v>
      </c>
      <c r="G16" s="3" t="s">
        <v>37</v>
      </c>
      <c r="H16" s="3" t="s">
        <v>61</v>
      </c>
      <c r="I16" s="3">
        <v>352</v>
      </c>
      <c r="J16" s="3">
        <v>82.88</v>
      </c>
      <c r="K16" s="3">
        <v>72.9</v>
      </c>
      <c r="L16" s="10">
        <v>72.896</v>
      </c>
      <c r="M16" s="10">
        <f t="shared" si="0"/>
        <v>72.896</v>
      </c>
      <c r="N16" s="3"/>
      <c r="O16" s="3"/>
      <c r="P16" s="3"/>
      <c r="Q16" s="3"/>
      <c r="R16" s="3"/>
      <c r="S16" s="3"/>
      <c r="T16" s="3"/>
      <c r="U16" s="3"/>
      <c r="V16" s="3"/>
      <c r="W16" s="10">
        <v>72.9</v>
      </c>
      <c r="X16" s="10">
        <v>72.896</v>
      </c>
      <c r="Y16" s="10">
        <v>72.9</v>
      </c>
      <c r="Z16" s="3"/>
      <c r="AA16" s="3"/>
      <c r="AB16" s="3"/>
      <c r="AC16" s="3" t="s">
        <v>302</v>
      </c>
      <c r="AD16" s="3" t="s">
        <v>123</v>
      </c>
      <c r="AE16" s="3" t="s">
        <v>124</v>
      </c>
      <c r="AF16" s="16" t="s">
        <v>42</v>
      </c>
    </row>
    <row r="17" customHeight="1" spans="1:32">
      <c r="A17" s="3" t="s">
        <v>32</v>
      </c>
      <c r="B17" s="3" t="s">
        <v>86</v>
      </c>
      <c r="C17" s="4">
        <v>20223185062</v>
      </c>
      <c r="D17" s="3" t="s">
        <v>303</v>
      </c>
      <c r="E17" s="3" t="s">
        <v>35</v>
      </c>
      <c r="F17" s="3" t="s">
        <v>278</v>
      </c>
      <c r="G17" s="3" t="s">
        <v>37</v>
      </c>
      <c r="H17" s="3" t="s">
        <v>61</v>
      </c>
      <c r="I17" s="3">
        <v>352</v>
      </c>
      <c r="J17" s="3">
        <v>81.86</v>
      </c>
      <c r="K17" s="3">
        <v>72.69</v>
      </c>
      <c r="L17" s="10">
        <v>72.692</v>
      </c>
      <c r="M17" s="10">
        <f t="shared" si="0"/>
        <v>72.692</v>
      </c>
      <c r="N17" s="3"/>
      <c r="O17" s="3"/>
      <c r="P17" s="3"/>
      <c r="Q17" s="3"/>
      <c r="R17" s="3"/>
      <c r="S17" s="3"/>
      <c r="T17" s="3"/>
      <c r="U17" s="3"/>
      <c r="V17" s="3"/>
      <c r="W17" s="10">
        <v>72.69</v>
      </c>
      <c r="X17" s="10">
        <v>72.692</v>
      </c>
      <c r="Y17" s="10">
        <v>72.692</v>
      </c>
      <c r="Z17" s="3"/>
      <c r="AA17" s="3"/>
      <c r="AB17" s="3"/>
      <c r="AC17" s="3" t="s">
        <v>304</v>
      </c>
      <c r="AD17" s="3" t="s">
        <v>91</v>
      </c>
      <c r="AE17" s="3" t="s">
        <v>92</v>
      </c>
      <c r="AF17" s="16" t="s">
        <v>42</v>
      </c>
    </row>
    <row r="18" customHeight="1" spans="1:32">
      <c r="A18" s="3" t="s">
        <v>32</v>
      </c>
      <c r="B18" s="3" t="s">
        <v>52</v>
      </c>
      <c r="C18" s="3">
        <v>20223185017</v>
      </c>
      <c r="D18" s="3" t="s">
        <v>305</v>
      </c>
      <c r="E18" s="3" t="s">
        <v>45</v>
      </c>
      <c r="F18" s="3" t="s">
        <v>278</v>
      </c>
      <c r="G18" s="3" t="s">
        <v>37</v>
      </c>
      <c r="H18" s="3" t="s">
        <v>61</v>
      </c>
      <c r="I18" s="3">
        <v>346</v>
      </c>
      <c r="J18" s="3">
        <v>84.64</v>
      </c>
      <c r="K18" s="3">
        <v>72.29</v>
      </c>
      <c r="L18" s="10">
        <v>72.288</v>
      </c>
      <c r="M18" s="10">
        <f t="shared" si="0"/>
        <v>72.288</v>
      </c>
      <c r="N18" s="3"/>
      <c r="O18" s="3"/>
      <c r="P18" s="3"/>
      <c r="Q18" s="3"/>
      <c r="R18" s="3"/>
      <c r="S18" s="3"/>
      <c r="T18" s="3"/>
      <c r="U18" s="3"/>
      <c r="V18" s="3"/>
      <c r="W18" s="10">
        <v>72.29</v>
      </c>
      <c r="X18" s="10">
        <v>72.288</v>
      </c>
      <c r="Y18" s="10">
        <v>72.288</v>
      </c>
      <c r="Z18" s="3"/>
      <c r="AA18" s="3"/>
      <c r="AB18" s="3"/>
      <c r="AC18" s="3" t="s">
        <v>212</v>
      </c>
      <c r="AD18" s="3" t="s">
        <v>48</v>
      </c>
      <c r="AE18" s="3" t="s">
        <v>55</v>
      </c>
      <c r="AF18" s="16" t="s">
        <v>42</v>
      </c>
    </row>
    <row r="19" customHeight="1" spans="1:32">
      <c r="A19" s="3" t="s">
        <v>32</v>
      </c>
      <c r="B19" s="3" t="s">
        <v>64</v>
      </c>
      <c r="C19" s="3">
        <v>20223185003</v>
      </c>
      <c r="D19" s="3" t="s">
        <v>306</v>
      </c>
      <c r="E19" s="3" t="s">
        <v>45</v>
      </c>
      <c r="F19" s="3" t="s">
        <v>278</v>
      </c>
      <c r="G19" s="3" t="s">
        <v>37</v>
      </c>
      <c r="H19" s="3" t="s">
        <v>61</v>
      </c>
      <c r="I19" s="3">
        <v>344</v>
      </c>
      <c r="J19" s="3">
        <v>85.8</v>
      </c>
      <c r="K19" s="3">
        <v>72.2</v>
      </c>
      <c r="L19" s="3">
        <v>72.2</v>
      </c>
      <c r="M19" s="10">
        <f t="shared" si="0"/>
        <v>72.2</v>
      </c>
      <c r="N19" s="3"/>
      <c r="O19" s="3"/>
      <c r="P19" s="3"/>
      <c r="Q19" s="3" t="s">
        <v>307</v>
      </c>
      <c r="R19" s="3" t="s">
        <v>308</v>
      </c>
      <c r="S19" s="3"/>
      <c r="T19" s="3"/>
      <c r="U19" s="3"/>
      <c r="V19" s="3"/>
      <c r="W19" s="13">
        <v>73.7</v>
      </c>
      <c r="X19" s="13">
        <v>72.2</v>
      </c>
      <c r="Y19" s="13">
        <v>72.2</v>
      </c>
      <c r="Z19" s="3"/>
      <c r="AA19" s="3" t="s">
        <v>308</v>
      </c>
      <c r="AB19" s="3" t="s">
        <v>308</v>
      </c>
      <c r="AC19" s="3" t="s">
        <v>246</v>
      </c>
      <c r="AD19" s="3" t="s">
        <v>85</v>
      </c>
      <c r="AE19" s="3" t="s">
        <v>84</v>
      </c>
      <c r="AF19" s="16" t="s">
        <v>42</v>
      </c>
    </row>
    <row r="20" customHeight="1" spans="1:32">
      <c r="A20" s="5" t="s">
        <v>32</v>
      </c>
      <c r="B20" s="5" t="s">
        <v>64</v>
      </c>
      <c r="C20" s="5">
        <v>20223185069</v>
      </c>
      <c r="D20" s="5" t="s">
        <v>309</v>
      </c>
      <c r="E20" s="5" t="s">
        <v>35</v>
      </c>
      <c r="F20" s="5" t="s">
        <v>278</v>
      </c>
      <c r="G20" s="5" t="s">
        <v>37</v>
      </c>
      <c r="H20" s="5" t="s">
        <v>61</v>
      </c>
      <c r="I20" s="5">
        <v>346</v>
      </c>
      <c r="J20" s="5">
        <v>82.74</v>
      </c>
      <c r="K20" s="5">
        <v>71.908</v>
      </c>
      <c r="L20" s="5">
        <v>71.908</v>
      </c>
      <c r="M20" s="11">
        <f t="shared" si="0"/>
        <v>71.908</v>
      </c>
      <c r="N20" s="5"/>
      <c r="O20" s="5"/>
      <c r="P20" s="5"/>
      <c r="Q20" s="5"/>
      <c r="R20" s="5"/>
      <c r="S20" s="5"/>
      <c r="T20" s="5"/>
      <c r="U20" s="5"/>
      <c r="V20" s="5"/>
      <c r="W20" s="14">
        <v>71.908</v>
      </c>
      <c r="X20" s="14">
        <v>71.908</v>
      </c>
      <c r="Y20" s="14">
        <v>71.908</v>
      </c>
      <c r="Z20" s="5"/>
      <c r="AA20" s="5"/>
      <c r="AB20" s="5"/>
      <c r="AC20" s="5" t="s">
        <v>310</v>
      </c>
      <c r="AD20" s="5" t="s">
        <v>85</v>
      </c>
      <c r="AE20" s="5" t="s">
        <v>84</v>
      </c>
      <c r="AF20" s="17" t="s">
        <v>70</v>
      </c>
    </row>
    <row r="21" customHeight="1" spans="1:32">
      <c r="A21" s="5" t="s">
        <v>32</v>
      </c>
      <c r="B21" s="5" t="s">
        <v>33</v>
      </c>
      <c r="C21" s="5">
        <v>20223185080</v>
      </c>
      <c r="D21" s="5" t="s">
        <v>311</v>
      </c>
      <c r="E21" s="5" t="s">
        <v>35</v>
      </c>
      <c r="F21" s="5" t="s">
        <v>278</v>
      </c>
      <c r="G21" s="5" t="s">
        <v>37</v>
      </c>
      <c r="H21" s="5" t="s">
        <v>61</v>
      </c>
      <c r="I21" s="5">
        <v>347</v>
      </c>
      <c r="J21" s="5">
        <v>81.76</v>
      </c>
      <c r="K21" s="5">
        <v>71.872</v>
      </c>
      <c r="L21" s="5">
        <f>I21*0.2*0.8+J21*0.2</f>
        <v>71.872</v>
      </c>
      <c r="M21" s="11">
        <f t="shared" si="0"/>
        <v>71.872</v>
      </c>
      <c r="N21" s="5"/>
      <c r="O21" s="5"/>
      <c r="P21" s="5"/>
      <c r="Q21" s="5"/>
      <c r="R21" s="5"/>
      <c r="S21" s="5"/>
      <c r="T21" s="5"/>
      <c r="U21" s="5"/>
      <c r="V21" s="5"/>
      <c r="W21" s="11">
        <v>71.872</v>
      </c>
      <c r="X21" s="11">
        <f>L21+R21</f>
        <v>71.872</v>
      </c>
      <c r="Y21" s="11">
        <f>M21+P21+S21+V21</f>
        <v>71.872</v>
      </c>
      <c r="Z21" s="5"/>
      <c r="AA21" s="5"/>
      <c r="AB21" s="5"/>
      <c r="AC21" s="5" t="s">
        <v>39</v>
      </c>
      <c r="AD21" s="5" t="s">
        <v>40</v>
      </c>
      <c r="AE21" s="5" t="s">
        <v>41</v>
      </c>
      <c r="AF21" s="17" t="s">
        <v>70</v>
      </c>
    </row>
    <row r="22" customHeight="1" spans="1:32">
      <c r="A22" s="5" t="s">
        <v>32</v>
      </c>
      <c r="B22" s="5" t="s">
        <v>58</v>
      </c>
      <c r="C22" s="5">
        <v>20223185013</v>
      </c>
      <c r="D22" s="5" t="s">
        <v>312</v>
      </c>
      <c r="E22" s="5" t="s">
        <v>45</v>
      </c>
      <c r="F22" s="5" t="s">
        <v>278</v>
      </c>
      <c r="G22" s="5" t="s">
        <v>37</v>
      </c>
      <c r="H22" s="5" t="s">
        <v>61</v>
      </c>
      <c r="I22" s="5">
        <v>335</v>
      </c>
      <c r="J22" s="5">
        <v>89.48</v>
      </c>
      <c r="K22" s="5">
        <v>71.496</v>
      </c>
      <c r="L22" s="11">
        <v>71.496</v>
      </c>
      <c r="M22" s="11">
        <f t="shared" si="0"/>
        <v>71.496</v>
      </c>
      <c r="N22" s="5"/>
      <c r="O22" s="5"/>
      <c r="P22" s="5"/>
      <c r="Q22" s="5"/>
      <c r="R22" s="5"/>
      <c r="S22" s="5"/>
      <c r="T22" s="5"/>
      <c r="U22" s="5"/>
      <c r="V22" s="5"/>
      <c r="W22" s="11">
        <v>71.496</v>
      </c>
      <c r="X22" s="11">
        <v>71.496</v>
      </c>
      <c r="Y22" s="11">
        <f>M22+P22+S22</f>
        <v>71.496</v>
      </c>
      <c r="Z22" s="5"/>
      <c r="AA22" s="5"/>
      <c r="AB22" s="5"/>
      <c r="AC22" s="5" t="s">
        <v>185</v>
      </c>
      <c r="AD22" s="5" t="s">
        <v>41</v>
      </c>
      <c r="AE22" s="5" t="s">
        <v>99</v>
      </c>
      <c r="AF22" s="17" t="s">
        <v>70</v>
      </c>
    </row>
    <row r="23" customHeight="1" spans="1:32">
      <c r="A23" s="5" t="s">
        <v>32</v>
      </c>
      <c r="B23" s="5" t="s">
        <v>86</v>
      </c>
      <c r="C23" s="6">
        <v>20223185090</v>
      </c>
      <c r="D23" s="5" t="s">
        <v>313</v>
      </c>
      <c r="E23" s="5" t="s">
        <v>45</v>
      </c>
      <c r="F23" s="5" t="s">
        <v>278</v>
      </c>
      <c r="G23" s="5" t="s">
        <v>37</v>
      </c>
      <c r="H23" s="5" t="s">
        <v>61</v>
      </c>
      <c r="I23" s="5">
        <v>344</v>
      </c>
      <c r="J23" s="5">
        <v>82.26</v>
      </c>
      <c r="K23" s="5">
        <v>75.53</v>
      </c>
      <c r="L23" s="11">
        <v>71.492</v>
      </c>
      <c r="M23" s="11">
        <f t="shared" si="0"/>
        <v>71.492</v>
      </c>
      <c r="N23" s="5"/>
      <c r="O23" s="5"/>
      <c r="P23" s="5"/>
      <c r="Q23" s="5"/>
      <c r="R23" s="5"/>
      <c r="S23" s="5"/>
      <c r="T23" s="5"/>
      <c r="U23" s="5"/>
      <c r="V23" s="5"/>
      <c r="W23" s="11">
        <v>75.53</v>
      </c>
      <c r="X23" s="11">
        <v>71.492</v>
      </c>
      <c r="Y23" s="11">
        <v>71.492</v>
      </c>
      <c r="Z23" s="5"/>
      <c r="AA23" s="5"/>
      <c r="AB23" s="5"/>
      <c r="AC23" s="5" t="s">
        <v>170</v>
      </c>
      <c r="AD23" s="5" t="s">
        <v>91</v>
      </c>
      <c r="AE23" s="5" t="s">
        <v>92</v>
      </c>
      <c r="AF23" s="17" t="s">
        <v>70</v>
      </c>
    </row>
    <row r="24" customHeight="1" spans="1:32">
      <c r="A24" s="5" t="s">
        <v>32</v>
      </c>
      <c r="B24" s="5" t="s">
        <v>64</v>
      </c>
      <c r="C24" s="5">
        <v>20223185067</v>
      </c>
      <c r="D24" s="5" t="s">
        <v>314</v>
      </c>
      <c r="E24" s="5" t="s">
        <v>45</v>
      </c>
      <c r="F24" s="5" t="s">
        <v>278</v>
      </c>
      <c r="G24" s="5" t="s">
        <v>37</v>
      </c>
      <c r="H24" s="5" t="s">
        <v>61</v>
      </c>
      <c r="I24" s="5">
        <v>340</v>
      </c>
      <c r="J24" s="5">
        <v>85.4</v>
      </c>
      <c r="K24" s="5">
        <v>71.48</v>
      </c>
      <c r="L24" s="5">
        <v>71.48</v>
      </c>
      <c r="M24" s="11">
        <f t="shared" si="0"/>
        <v>71.48</v>
      </c>
      <c r="N24" s="5"/>
      <c r="O24" s="5"/>
      <c r="P24" s="5"/>
      <c r="Q24" s="5"/>
      <c r="R24" s="5"/>
      <c r="S24" s="5"/>
      <c r="T24" s="5"/>
      <c r="U24" s="5"/>
      <c r="V24" s="5"/>
      <c r="W24" s="14">
        <v>71.48</v>
      </c>
      <c r="X24" s="14">
        <v>71.48</v>
      </c>
      <c r="Y24" s="14">
        <v>71.48</v>
      </c>
      <c r="Z24" s="5"/>
      <c r="AA24" s="5"/>
      <c r="AB24" s="5"/>
      <c r="AC24" s="5" t="s">
        <v>162</v>
      </c>
      <c r="AD24" s="5" t="s">
        <v>85</v>
      </c>
      <c r="AE24" s="5" t="s">
        <v>84</v>
      </c>
      <c r="AF24" s="17" t="s">
        <v>70</v>
      </c>
    </row>
    <row r="25" customHeight="1" spans="1:32">
      <c r="A25" s="5" t="s">
        <v>32</v>
      </c>
      <c r="B25" s="5" t="s">
        <v>52</v>
      </c>
      <c r="C25" s="5">
        <v>20223185072</v>
      </c>
      <c r="D25" s="5" t="s">
        <v>315</v>
      </c>
      <c r="E25" s="5" t="s">
        <v>45</v>
      </c>
      <c r="F25" s="5" t="s">
        <v>278</v>
      </c>
      <c r="G25" s="5" t="s">
        <v>37</v>
      </c>
      <c r="H25" s="5" t="s">
        <v>61</v>
      </c>
      <c r="I25" s="5">
        <v>341</v>
      </c>
      <c r="J25" s="5">
        <v>83.4</v>
      </c>
      <c r="K25" s="5">
        <v>71.24</v>
      </c>
      <c r="L25" s="11">
        <v>71.24</v>
      </c>
      <c r="M25" s="11">
        <f t="shared" si="0"/>
        <v>71.24</v>
      </c>
      <c r="N25" s="5"/>
      <c r="O25" s="5"/>
      <c r="P25" s="5"/>
      <c r="Q25" s="5"/>
      <c r="R25" s="5"/>
      <c r="S25" s="5"/>
      <c r="T25" s="5"/>
      <c r="U25" s="5"/>
      <c r="V25" s="5"/>
      <c r="W25" s="11">
        <v>71.24</v>
      </c>
      <c r="X25" s="11">
        <v>71.24</v>
      </c>
      <c r="Y25" s="11">
        <v>71.24</v>
      </c>
      <c r="Z25" s="5"/>
      <c r="AA25" s="5"/>
      <c r="AB25" s="5"/>
      <c r="AC25" s="5" t="s">
        <v>209</v>
      </c>
      <c r="AD25" s="5" t="s">
        <v>48</v>
      </c>
      <c r="AE25" s="5" t="s">
        <v>55</v>
      </c>
      <c r="AF25" s="17" t="s">
        <v>70</v>
      </c>
    </row>
    <row r="26" customHeight="1" spans="1:32">
      <c r="A26" s="5" t="s">
        <v>32</v>
      </c>
      <c r="B26" s="5" t="s">
        <v>120</v>
      </c>
      <c r="C26" s="6">
        <v>20223185046</v>
      </c>
      <c r="D26" s="5" t="s">
        <v>316</v>
      </c>
      <c r="E26" s="5" t="s">
        <v>35</v>
      </c>
      <c r="F26" s="5" t="s">
        <v>278</v>
      </c>
      <c r="G26" s="5" t="s">
        <v>37</v>
      </c>
      <c r="H26" s="5" t="s">
        <v>61</v>
      </c>
      <c r="I26" s="5">
        <v>338</v>
      </c>
      <c r="J26" s="5">
        <v>84.32</v>
      </c>
      <c r="K26" s="5">
        <v>70.94</v>
      </c>
      <c r="L26" s="11">
        <v>70.944</v>
      </c>
      <c r="M26" s="11">
        <f t="shared" si="0"/>
        <v>70.944</v>
      </c>
      <c r="N26" s="5"/>
      <c r="O26" s="5"/>
      <c r="P26" s="5"/>
      <c r="Q26" s="5"/>
      <c r="R26" s="5"/>
      <c r="S26" s="5"/>
      <c r="T26" s="5"/>
      <c r="U26" s="5"/>
      <c r="V26" s="5"/>
      <c r="W26" s="11">
        <v>70.94</v>
      </c>
      <c r="X26" s="11">
        <v>70.944</v>
      </c>
      <c r="Y26" s="11">
        <v>70.94</v>
      </c>
      <c r="Z26" s="5"/>
      <c r="AA26" s="5"/>
      <c r="AB26" s="5"/>
      <c r="AC26" s="5" t="s">
        <v>174</v>
      </c>
      <c r="AD26" s="5" t="s">
        <v>123</v>
      </c>
      <c r="AE26" s="5" t="s">
        <v>124</v>
      </c>
      <c r="AF26" s="17" t="s">
        <v>70</v>
      </c>
    </row>
    <row r="27" customHeight="1" spans="1:32">
      <c r="A27" s="5" t="s">
        <v>32</v>
      </c>
      <c r="B27" s="5" t="s">
        <v>120</v>
      </c>
      <c r="C27" s="6">
        <v>20223185004</v>
      </c>
      <c r="D27" s="5" t="s">
        <v>317</v>
      </c>
      <c r="E27" s="5" t="s">
        <v>35</v>
      </c>
      <c r="F27" s="5" t="s">
        <v>278</v>
      </c>
      <c r="G27" s="5" t="s">
        <v>37</v>
      </c>
      <c r="H27" s="5" t="s">
        <v>61</v>
      </c>
      <c r="I27" s="5">
        <v>341</v>
      </c>
      <c r="J27" s="5">
        <v>81.64</v>
      </c>
      <c r="K27" s="5">
        <v>70.888</v>
      </c>
      <c r="L27" s="11">
        <v>70.888</v>
      </c>
      <c r="M27" s="11">
        <f t="shared" si="0"/>
        <v>70.888</v>
      </c>
      <c r="N27" s="5"/>
      <c r="O27" s="5"/>
      <c r="P27" s="5"/>
      <c r="Q27" s="5"/>
      <c r="R27" s="5"/>
      <c r="S27" s="5"/>
      <c r="T27" s="5"/>
      <c r="U27" s="5"/>
      <c r="V27" s="5"/>
      <c r="W27" s="11">
        <v>70.888</v>
      </c>
      <c r="X27" s="11">
        <v>70.888</v>
      </c>
      <c r="Y27" s="11">
        <v>70.89</v>
      </c>
      <c r="Z27" s="5"/>
      <c r="AA27" s="5"/>
      <c r="AB27" s="5"/>
      <c r="AC27" s="5" t="s">
        <v>174</v>
      </c>
      <c r="AD27" s="5" t="s">
        <v>123</v>
      </c>
      <c r="AE27" s="5" t="s">
        <v>124</v>
      </c>
      <c r="AF27" s="17" t="s">
        <v>70</v>
      </c>
    </row>
    <row r="28" customHeight="1" spans="1:32">
      <c r="A28" s="5" t="s">
        <v>32</v>
      </c>
      <c r="B28" s="5" t="s">
        <v>120</v>
      </c>
      <c r="C28" s="6">
        <v>20223185089</v>
      </c>
      <c r="D28" s="5" t="s">
        <v>318</v>
      </c>
      <c r="E28" s="5" t="s">
        <v>45</v>
      </c>
      <c r="F28" s="5" t="s">
        <v>278</v>
      </c>
      <c r="G28" s="5" t="s">
        <v>37</v>
      </c>
      <c r="H28" s="5" t="s">
        <v>61</v>
      </c>
      <c r="I28" s="5">
        <v>345</v>
      </c>
      <c r="J28" s="5">
        <v>78.22</v>
      </c>
      <c r="K28" s="5">
        <v>70.844</v>
      </c>
      <c r="L28" s="11">
        <v>70.844</v>
      </c>
      <c r="M28" s="11">
        <f t="shared" si="0"/>
        <v>70.844</v>
      </c>
      <c r="N28" s="5"/>
      <c r="O28" s="5"/>
      <c r="P28" s="5"/>
      <c r="Q28" s="5"/>
      <c r="R28" s="5"/>
      <c r="S28" s="5"/>
      <c r="T28" s="5"/>
      <c r="U28" s="5"/>
      <c r="V28" s="5"/>
      <c r="W28" s="11">
        <v>70.844</v>
      </c>
      <c r="X28" s="11">
        <v>70.844</v>
      </c>
      <c r="Y28" s="11">
        <v>70.84</v>
      </c>
      <c r="Z28" s="5"/>
      <c r="AA28" s="5"/>
      <c r="AB28" s="5"/>
      <c r="AC28" s="5" t="s">
        <v>302</v>
      </c>
      <c r="AD28" s="5" t="s">
        <v>123</v>
      </c>
      <c r="AE28" s="5" t="s">
        <v>124</v>
      </c>
      <c r="AF28" s="17" t="s">
        <v>70</v>
      </c>
    </row>
    <row r="29" customHeight="1" spans="1:32">
      <c r="A29" s="5" t="s">
        <v>32</v>
      </c>
      <c r="B29" s="5" t="s">
        <v>43</v>
      </c>
      <c r="C29" s="5">
        <v>20223185058</v>
      </c>
      <c r="D29" s="5" t="s">
        <v>319</v>
      </c>
      <c r="E29" s="5" t="s">
        <v>45</v>
      </c>
      <c r="F29" s="5" t="s">
        <v>278</v>
      </c>
      <c r="G29" s="5" t="s">
        <v>37</v>
      </c>
      <c r="H29" s="5" t="s">
        <v>61</v>
      </c>
      <c r="I29" s="5">
        <v>336</v>
      </c>
      <c r="J29" s="5">
        <v>84.98</v>
      </c>
      <c r="K29" s="5">
        <v>70.756</v>
      </c>
      <c r="L29" s="11">
        <v>70.756</v>
      </c>
      <c r="M29" s="11">
        <f t="shared" si="0"/>
        <v>70.756</v>
      </c>
      <c r="N29" s="5"/>
      <c r="O29" s="5"/>
      <c r="P29" s="5"/>
      <c r="Q29" s="5"/>
      <c r="R29" s="5"/>
      <c r="S29" s="5"/>
      <c r="T29" s="5"/>
      <c r="U29" s="5"/>
      <c r="V29" s="5"/>
      <c r="W29" s="11">
        <v>70.756</v>
      </c>
      <c r="X29" s="11">
        <v>70.756</v>
      </c>
      <c r="Y29" s="11">
        <v>70.756</v>
      </c>
      <c r="Z29" s="5"/>
      <c r="AA29" s="5"/>
      <c r="AB29" s="5" t="s">
        <v>110</v>
      </c>
      <c r="AC29" s="5" t="s">
        <v>197</v>
      </c>
      <c r="AD29" s="5" t="s">
        <v>47</v>
      </c>
      <c r="AE29" s="5" t="s">
        <v>48</v>
      </c>
      <c r="AF29" s="17" t="s">
        <v>70</v>
      </c>
    </row>
    <row r="30" customHeight="1" spans="1:32">
      <c r="A30" s="5" t="s">
        <v>32</v>
      </c>
      <c r="B30" s="5" t="s">
        <v>43</v>
      </c>
      <c r="C30" s="5">
        <v>20223185065</v>
      </c>
      <c r="D30" s="5" t="s">
        <v>320</v>
      </c>
      <c r="E30" s="5" t="s">
        <v>45</v>
      </c>
      <c r="F30" s="5" t="s">
        <v>278</v>
      </c>
      <c r="G30" s="5" t="s">
        <v>37</v>
      </c>
      <c r="H30" s="5" t="s">
        <v>61</v>
      </c>
      <c r="I30" s="5">
        <v>339</v>
      </c>
      <c r="J30" s="5">
        <v>82.33</v>
      </c>
      <c r="K30" s="5">
        <v>70.706</v>
      </c>
      <c r="L30" s="11">
        <v>70.706</v>
      </c>
      <c r="M30" s="11">
        <f t="shared" si="0"/>
        <v>70.706</v>
      </c>
      <c r="N30" s="5"/>
      <c r="O30" s="5"/>
      <c r="P30" s="5"/>
      <c r="Q30" s="5"/>
      <c r="R30" s="5"/>
      <c r="S30" s="5"/>
      <c r="T30" s="5"/>
      <c r="U30" s="5"/>
      <c r="V30" s="5"/>
      <c r="W30" s="11">
        <v>70.706</v>
      </c>
      <c r="X30" s="11">
        <v>70.706</v>
      </c>
      <c r="Y30" s="11">
        <v>70.706</v>
      </c>
      <c r="Z30" s="5"/>
      <c r="AA30" s="5"/>
      <c r="AB30" s="5" t="s">
        <v>110</v>
      </c>
      <c r="AC30" s="5" t="s">
        <v>51</v>
      </c>
      <c r="AD30" s="5" t="s">
        <v>47</v>
      </c>
      <c r="AE30" s="5" t="s">
        <v>48</v>
      </c>
      <c r="AF30" s="17" t="s">
        <v>70</v>
      </c>
    </row>
    <row r="31" customHeight="1" spans="1:32">
      <c r="A31" s="5" t="s">
        <v>32</v>
      </c>
      <c r="B31" s="5" t="s">
        <v>86</v>
      </c>
      <c r="C31" s="6">
        <v>20223185074</v>
      </c>
      <c r="D31" s="5" t="s">
        <v>321</v>
      </c>
      <c r="E31" s="5" t="s">
        <v>45</v>
      </c>
      <c r="F31" s="5" t="s">
        <v>278</v>
      </c>
      <c r="G31" s="5" t="s">
        <v>37</v>
      </c>
      <c r="H31" s="5" t="s">
        <v>61</v>
      </c>
      <c r="I31" s="5">
        <v>336</v>
      </c>
      <c r="J31" s="5">
        <v>84.58</v>
      </c>
      <c r="K31" s="5">
        <v>70.68</v>
      </c>
      <c r="L31" s="11">
        <v>70.676</v>
      </c>
      <c r="M31" s="11">
        <f t="shared" si="0"/>
        <v>70.676</v>
      </c>
      <c r="N31" s="5"/>
      <c r="O31" s="5"/>
      <c r="P31" s="5"/>
      <c r="Q31" s="5"/>
      <c r="R31" s="5"/>
      <c r="S31" s="5"/>
      <c r="T31" s="5"/>
      <c r="U31" s="5"/>
      <c r="V31" s="5"/>
      <c r="W31" s="11">
        <v>70.68</v>
      </c>
      <c r="X31" s="11">
        <v>70.676</v>
      </c>
      <c r="Y31" s="11">
        <v>70.676</v>
      </c>
      <c r="Z31" s="5"/>
      <c r="AA31" s="5"/>
      <c r="AB31" s="5"/>
      <c r="AC31" s="5" t="s">
        <v>164</v>
      </c>
      <c r="AD31" s="5" t="s">
        <v>91</v>
      </c>
      <c r="AE31" s="5" t="s">
        <v>92</v>
      </c>
      <c r="AF31" s="17" t="s">
        <v>70</v>
      </c>
    </row>
    <row r="32" customHeight="1" spans="1:32">
      <c r="A32" s="5" t="s">
        <v>32</v>
      </c>
      <c r="B32" s="5" t="s">
        <v>43</v>
      </c>
      <c r="C32" s="5">
        <v>20223185033</v>
      </c>
      <c r="D32" s="5" t="s">
        <v>322</v>
      </c>
      <c r="E32" s="5" t="s">
        <v>35</v>
      </c>
      <c r="F32" s="5" t="s">
        <v>278</v>
      </c>
      <c r="G32" s="5" t="s">
        <v>37</v>
      </c>
      <c r="H32" s="5" t="s">
        <v>61</v>
      </c>
      <c r="I32" s="5">
        <v>330</v>
      </c>
      <c r="J32" s="5">
        <v>87.4</v>
      </c>
      <c r="K32" s="5">
        <v>70.28</v>
      </c>
      <c r="L32" s="11">
        <v>70.28</v>
      </c>
      <c r="M32" s="11">
        <f t="shared" si="0"/>
        <v>70.28</v>
      </c>
      <c r="N32" s="5"/>
      <c r="O32" s="5"/>
      <c r="P32" s="5"/>
      <c r="Q32" s="5"/>
      <c r="R32" s="5"/>
      <c r="S32" s="5"/>
      <c r="T32" s="5"/>
      <c r="U32" s="5"/>
      <c r="V32" s="5"/>
      <c r="W32" s="11">
        <v>70.28</v>
      </c>
      <c r="X32" s="11">
        <v>70.28</v>
      </c>
      <c r="Y32" s="11">
        <v>70.28</v>
      </c>
      <c r="Z32" s="5"/>
      <c r="AA32" s="5"/>
      <c r="AB32" s="5" t="s">
        <v>110</v>
      </c>
      <c r="AC32" s="5" t="s">
        <v>46</v>
      </c>
      <c r="AD32" s="5" t="s">
        <v>47</v>
      </c>
      <c r="AE32" s="5" t="s">
        <v>48</v>
      </c>
      <c r="AF32" s="17" t="s">
        <v>70</v>
      </c>
    </row>
    <row r="33" customHeight="1" spans="1:32">
      <c r="A33" s="5" t="s">
        <v>32</v>
      </c>
      <c r="B33" s="5" t="s">
        <v>33</v>
      </c>
      <c r="C33" s="5">
        <v>20223185015</v>
      </c>
      <c r="D33" s="5" t="s">
        <v>323</v>
      </c>
      <c r="E33" s="5" t="s">
        <v>35</v>
      </c>
      <c r="F33" s="5" t="s">
        <v>278</v>
      </c>
      <c r="G33" s="5" t="s">
        <v>37</v>
      </c>
      <c r="H33" s="5" t="s">
        <v>61</v>
      </c>
      <c r="I33" s="5">
        <v>329</v>
      </c>
      <c r="J33" s="5">
        <v>87.9</v>
      </c>
      <c r="K33" s="5">
        <v>70.22</v>
      </c>
      <c r="L33" s="5">
        <f>I33*0.2*0.8+J33*0.2</f>
        <v>70.22</v>
      </c>
      <c r="M33" s="11">
        <f t="shared" si="0"/>
        <v>70.22</v>
      </c>
      <c r="N33" s="5"/>
      <c r="O33" s="5"/>
      <c r="P33" s="5"/>
      <c r="Q33" s="5"/>
      <c r="R33" s="5"/>
      <c r="S33" s="5"/>
      <c r="T33" s="5"/>
      <c r="U33" s="5"/>
      <c r="V33" s="5"/>
      <c r="W33" s="11">
        <v>70.22</v>
      </c>
      <c r="X33" s="11">
        <f>L33+R33</f>
        <v>70.22</v>
      </c>
      <c r="Y33" s="11">
        <f>M33+P33+S33+V33</f>
        <v>70.22</v>
      </c>
      <c r="Z33" s="5"/>
      <c r="AA33" s="5"/>
      <c r="AB33" s="5"/>
      <c r="AC33" s="5" t="s">
        <v>150</v>
      </c>
      <c r="AD33" s="5" t="s">
        <v>40</v>
      </c>
      <c r="AE33" s="5" t="s">
        <v>41</v>
      </c>
      <c r="AF33" s="17" t="s">
        <v>70</v>
      </c>
    </row>
    <row r="34" customHeight="1" spans="1:32">
      <c r="A34" s="5" t="s">
        <v>32</v>
      </c>
      <c r="B34" s="5" t="s">
        <v>33</v>
      </c>
      <c r="C34" s="5">
        <v>20223185028</v>
      </c>
      <c r="D34" s="5" t="s">
        <v>324</v>
      </c>
      <c r="E34" s="5" t="s">
        <v>45</v>
      </c>
      <c r="F34" s="5" t="s">
        <v>278</v>
      </c>
      <c r="G34" s="5" t="s">
        <v>37</v>
      </c>
      <c r="H34" s="5" t="s">
        <v>61</v>
      </c>
      <c r="I34" s="5">
        <v>333</v>
      </c>
      <c r="J34" s="5">
        <v>83.8</v>
      </c>
      <c r="K34" s="5">
        <v>75.2</v>
      </c>
      <c r="L34" s="5">
        <f>I34*0.2*0.8+J34*0.2</f>
        <v>70.04</v>
      </c>
      <c r="M34" s="11">
        <f t="shared" si="0"/>
        <v>70.04</v>
      </c>
      <c r="N34" s="5"/>
      <c r="O34" s="5"/>
      <c r="P34" s="5"/>
      <c r="Q34" s="5"/>
      <c r="R34" s="5"/>
      <c r="S34" s="5"/>
      <c r="T34" s="5"/>
      <c r="U34" s="5"/>
      <c r="V34" s="5"/>
      <c r="W34" s="11">
        <v>75.2</v>
      </c>
      <c r="X34" s="11">
        <f>L34+R34</f>
        <v>70.04</v>
      </c>
      <c r="Y34" s="11">
        <f>M34+P34+S34+V34</f>
        <v>70.04</v>
      </c>
      <c r="Z34" s="5"/>
      <c r="AA34" s="5"/>
      <c r="AB34" s="5"/>
      <c r="AC34" s="5" t="s">
        <v>119</v>
      </c>
      <c r="AD34" s="5" t="s">
        <v>40</v>
      </c>
      <c r="AE34" s="5" t="s">
        <v>41</v>
      </c>
      <c r="AF34" s="17" t="s">
        <v>70</v>
      </c>
    </row>
    <row r="35" customHeight="1" spans="1:32">
      <c r="A35" s="5" t="s">
        <v>32</v>
      </c>
      <c r="B35" s="5" t="s">
        <v>52</v>
      </c>
      <c r="C35" s="5">
        <v>20223185079</v>
      </c>
      <c r="D35" s="5" t="s">
        <v>325</v>
      </c>
      <c r="E35" s="5" t="s">
        <v>35</v>
      </c>
      <c r="F35" s="5" t="s">
        <v>278</v>
      </c>
      <c r="G35" s="5" t="s">
        <v>37</v>
      </c>
      <c r="H35" s="5" t="s">
        <v>61</v>
      </c>
      <c r="I35" s="5">
        <v>316</v>
      </c>
      <c r="J35" s="5">
        <v>87.04</v>
      </c>
      <c r="K35" s="5">
        <v>67.97</v>
      </c>
      <c r="L35" s="11">
        <v>67.968</v>
      </c>
      <c r="M35" s="11">
        <f t="shared" si="0"/>
        <v>67.968</v>
      </c>
      <c r="N35" s="5"/>
      <c r="O35" s="5"/>
      <c r="P35" s="5"/>
      <c r="Q35" s="5" t="s">
        <v>326</v>
      </c>
      <c r="R35" s="5">
        <v>2</v>
      </c>
      <c r="S35" s="5" t="s">
        <v>326</v>
      </c>
      <c r="T35" s="5"/>
      <c r="U35" s="5"/>
      <c r="V35" s="5"/>
      <c r="W35" s="11">
        <v>69.97</v>
      </c>
      <c r="X35" s="11">
        <v>69.968</v>
      </c>
      <c r="Y35" s="11">
        <f>X35</f>
        <v>69.968</v>
      </c>
      <c r="Z35" s="5"/>
      <c r="AA35" s="5" t="s">
        <v>326</v>
      </c>
      <c r="AB35" s="5"/>
      <c r="AC35" s="5" t="s">
        <v>54</v>
      </c>
      <c r="AD35" s="5" t="s">
        <v>48</v>
      </c>
      <c r="AE35" s="5" t="s">
        <v>55</v>
      </c>
      <c r="AF35" s="17" t="s">
        <v>70</v>
      </c>
    </row>
    <row r="36" customHeight="1" spans="1:32">
      <c r="A36" s="5" t="s">
        <v>32</v>
      </c>
      <c r="B36" s="5" t="s">
        <v>64</v>
      </c>
      <c r="C36" s="5">
        <v>20223185037</v>
      </c>
      <c r="D36" s="5" t="s">
        <v>327</v>
      </c>
      <c r="E36" s="5" t="s">
        <v>35</v>
      </c>
      <c r="F36" s="5" t="s">
        <v>278</v>
      </c>
      <c r="G36" s="5" t="s">
        <v>37</v>
      </c>
      <c r="H36" s="5" t="s">
        <v>61</v>
      </c>
      <c r="I36" s="5">
        <v>328</v>
      </c>
      <c r="J36" s="5">
        <v>87.4</v>
      </c>
      <c r="K36" s="5">
        <v>69.96</v>
      </c>
      <c r="L36" s="5">
        <v>69.96</v>
      </c>
      <c r="M36" s="11">
        <f t="shared" si="0"/>
        <v>69.96</v>
      </c>
      <c r="N36" s="5"/>
      <c r="O36" s="5"/>
      <c r="P36" s="5"/>
      <c r="Q36" s="5"/>
      <c r="R36" s="5"/>
      <c r="S36" s="5"/>
      <c r="T36" s="5"/>
      <c r="U36" s="5"/>
      <c r="V36" s="5"/>
      <c r="W36" s="14">
        <v>69.96</v>
      </c>
      <c r="X36" s="14">
        <v>69.96</v>
      </c>
      <c r="Y36" s="14">
        <v>69.96</v>
      </c>
      <c r="Z36" s="5"/>
      <c r="AA36" s="5"/>
      <c r="AB36" s="5"/>
      <c r="AC36" s="5" t="s">
        <v>328</v>
      </c>
      <c r="AD36" s="5" t="s">
        <v>85</v>
      </c>
      <c r="AE36" s="5" t="s">
        <v>84</v>
      </c>
      <c r="AF36" s="17" t="s">
        <v>70</v>
      </c>
    </row>
    <row r="37" customHeight="1" spans="1:32">
      <c r="A37" s="5" t="s">
        <v>32</v>
      </c>
      <c r="B37" s="5" t="s">
        <v>43</v>
      </c>
      <c r="C37" s="5">
        <v>20223185040</v>
      </c>
      <c r="D37" s="5" t="s">
        <v>329</v>
      </c>
      <c r="E37" s="5" t="s">
        <v>45</v>
      </c>
      <c r="F37" s="5" t="s">
        <v>278</v>
      </c>
      <c r="G37" s="5" t="s">
        <v>37</v>
      </c>
      <c r="H37" s="5" t="s">
        <v>61</v>
      </c>
      <c r="I37" s="5">
        <v>337</v>
      </c>
      <c r="J37" s="5">
        <v>79.54</v>
      </c>
      <c r="K37" s="5">
        <v>69.828</v>
      </c>
      <c r="L37" s="11">
        <v>69.828</v>
      </c>
      <c r="M37" s="11">
        <f t="shared" si="0"/>
        <v>69.828</v>
      </c>
      <c r="N37" s="5"/>
      <c r="O37" s="5"/>
      <c r="P37" s="5"/>
      <c r="Q37" s="5"/>
      <c r="R37" s="5"/>
      <c r="S37" s="5"/>
      <c r="T37" s="5"/>
      <c r="U37" s="5"/>
      <c r="V37" s="5"/>
      <c r="W37" s="11">
        <v>69.828</v>
      </c>
      <c r="X37" s="11">
        <v>69.828</v>
      </c>
      <c r="Y37" s="11">
        <v>69.828</v>
      </c>
      <c r="Z37" s="5"/>
      <c r="AA37" s="5"/>
      <c r="AB37" s="5" t="s">
        <v>110</v>
      </c>
      <c r="AC37" s="5" t="s">
        <v>330</v>
      </c>
      <c r="AD37" s="5" t="s">
        <v>47</v>
      </c>
      <c r="AE37" s="5" t="s">
        <v>48</v>
      </c>
      <c r="AF37" s="17" t="s">
        <v>70</v>
      </c>
    </row>
    <row r="38" customHeight="1" spans="1:32">
      <c r="A38" s="5" t="s">
        <v>32</v>
      </c>
      <c r="B38" s="5" t="s">
        <v>64</v>
      </c>
      <c r="C38" s="5">
        <v>20223185073</v>
      </c>
      <c r="D38" s="5" t="s">
        <v>331</v>
      </c>
      <c r="E38" s="5" t="s">
        <v>35</v>
      </c>
      <c r="F38" s="5" t="s">
        <v>278</v>
      </c>
      <c r="G38" s="5" t="s">
        <v>37</v>
      </c>
      <c r="H38" s="5" t="s">
        <v>61</v>
      </c>
      <c r="I38" s="5">
        <v>326</v>
      </c>
      <c r="J38" s="5">
        <v>87.5</v>
      </c>
      <c r="K38" s="5">
        <v>69.66</v>
      </c>
      <c r="L38" s="5">
        <v>69.66</v>
      </c>
      <c r="M38" s="11">
        <f t="shared" si="0"/>
        <v>69.66</v>
      </c>
      <c r="N38" s="5"/>
      <c r="O38" s="5"/>
      <c r="P38" s="5"/>
      <c r="Q38" s="5"/>
      <c r="R38" s="5"/>
      <c r="S38" s="5"/>
      <c r="T38" s="5"/>
      <c r="U38" s="5"/>
      <c r="V38" s="5"/>
      <c r="W38" s="14">
        <v>69.66</v>
      </c>
      <c r="X38" s="14">
        <v>69.66</v>
      </c>
      <c r="Y38" s="14">
        <v>69.66</v>
      </c>
      <c r="Z38" s="5"/>
      <c r="AA38" s="5"/>
      <c r="AB38" s="5"/>
      <c r="AC38" s="5" t="s">
        <v>332</v>
      </c>
      <c r="AD38" s="5" t="s">
        <v>85</v>
      </c>
      <c r="AE38" s="5" t="s">
        <v>84</v>
      </c>
      <c r="AF38" s="17" t="s">
        <v>70</v>
      </c>
    </row>
    <row r="39" customHeight="1" spans="1:32">
      <c r="A39" s="5" t="s">
        <v>32</v>
      </c>
      <c r="B39" s="5" t="s">
        <v>86</v>
      </c>
      <c r="C39" s="6">
        <v>20223185024</v>
      </c>
      <c r="D39" s="5" t="s">
        <v>333</v>
      </c>
      <c r="E39" s="5" t="s">
        <v>45</v>
      </c>
      <c r="F39" s="5" t="s">
        <v>278</v>
      </c>
      <c r="G39" s="5" t="s">
        <v>37</v>
      </c>
      <c r="H39" s="5" t="s">
        <v>61</v>
      </c>
      <c r="I39" s="5">
        <v>325</v>
      </c>
      <c r="J39" s="5">
        <v>87.38</v>
      </c>
      <c r="K39" s="5">
        <v>69.48</v>
      </c>
      <c r="L39" s="11">
        <v>69.476</v>
      </c>
      <c r="M39" s="11">
        <f t="shared" si="0"/>
        <v>69.476</v>
      </c>
      <c r="N39" s="5"/>
      <c r="O39" s="5"/>
      <c r="P39" s="5"/>
      <c r="Q39" s="5"/>
      <c r="R39" s="5"/>
      <c r="S39" s="5"/>
      <c r="T39" s="5"/>
      <c r="U39" s="5"/>
      <c r="V39" s="5"/>
      <c r="W39" s="11">
        <v>69.48</v>
      </c>
      <c r="X39" s="11">
        <v>69.476</v>
      </c>
      <c r="Y39" s="11">
        <v>69.476</v>
      </c>
      <c r="Z39" s="5"/>
      <c r="AA39" s="5"/>
      <c r="AB39" s="5"/>
      <c r="AC39" s="5" t="s">
        <v>205</v>
      </c>
      <c r="AD39" s="5" t="s">
        <v>91</v>
      </c>
      <c r="AE39" s="5" t="s">
        <v>92</v>
      </c>
      <c r="AF39" s="17" t="s">
        <v>70</v>
      </c>
    </row>
    <row r="40" customHeight="1" spans="1:32">
      <c r="A40" s="5" t="s">
        <v>32</v>
      </c>
      <c r="B40" s="5" t="s">
        <v>77</v>
      </c>
      <c r="C40" s="5">
        <v>20223185034</v>
      </c>
      <c r="D40" s="5" t="s">
        <v>334</v>
      </c>
      <c r="E40" s="5" t="s">
        <v>45</v>
      </c>
      <c r="F40" s="5" t="s">
        <v>278</v>
      </c>
      <c r="G40" s="5" t="s">
        <v>37</v>
      </c>
      <c r="H40" s="5" t="s">
        <v>61</v>
      </c>
      <c r="I40" s="5">
        <v>329</v>
      </c>
      <c r="J40" s="5">
        <v>82.76</v>
      </c>
      <c r="K40" s="5">
        <v>69.192</v>
      </c>
      <c r="L40" s="11">
        <v>69.192</v>
      </c>
      <c r="M40" s="11">
        <f t="shared" si="0"/>
        <v>69.192</v>
      </c>
      <c r="N40" s="5"/>
      <c r="O40" s="5"/>
      <c r="P40" s="5"/>
      <c r="Q40" s="5"/>
      <c r="R40" s="5"/>
      <c r="S40" s="5"/>
      <c r="T40" s="5"/>
      <c r="U40" s="5"/>
      <c r="V40" s="5"/>
      <c r="W40" s="11">
        <v>69.192</v>
      </c>
      <c r="X40" s="11">
        <v>69.192</v>
      </c>
      <c r="Y40" s="11">
        <v>69.192</v>
      </c>
      <c r="Z40" s="5"/>
      <c r="AA40" s="5"/>
      <c r="AB40" s="5"/>
      <c r="AC40" s="5" t="s">
        <v>335</v>
      </c>
      <c r="AD40" s="5" t="s">
        <v>84</v>
      </c>
      <c r="AE40" s="5" t="s">
        <v>85</v>
      </c>
      <c r="AF40" s="17" t="s">
        <v>70</v>
      </c>
    </row>
    <row r="41" customHeight="1" spans="1:32">
      <c r="A41" s="5" t="s">
        <v>32</v>
      </c>
      <c r="B41" s="5" t="s">
        <v>77</v>
      </c>
      <c r="C41" s="5">
        <v>20223185066</v>
      </c>
      <c r="D41" s="5" t="s">
        <v>336</v>
      </c>
      <c r="E41" s="5" t="s">
        <v>45</v>
      </c>
      <c r="F41" s="5" t="s">
        <v>278</v>
      </c>
      <c r="G41" s="5" t="s">
        <v>37</v>
      </c>
      <c r="H41" s="5" t="s">
        <v>61</v>
      </c>
      <c r="I41" s="5">
        <v>332</v>
      </c>
      <c r="J41" s="5">
        <v>78.44</v>
      </c>
      <c r="K41" s="5">
        <v>68.808</v>
      </c>
      <c r="L41" s="11">
        <v>68.808</v>
      </c>
      <c r="M41" s="11">
        <f t="shared" si="0"/>
        <v>68.808</v>
      </c>
      <c r="N41" s="5"/>
      <c r="O41" s="5"/>
      <c r="P41" s="5"/>
      <c r="Q41" s="5"/>
      <c r="R41" s="5"/>
      <c r="S41" s="5"/>
      <c r="T41" s="5"/>
      <c r="U41" s="5"/>
      <c r="V41" s="5"/>
      <c r="W41" s="11">
        <v>68.808</v>
      </c>
      <c r="X41" s="11">
        <v>68.808</v>
      </c>
      <c r="Y41" s="11">
        <v>68.808</v>
      </c>
      <c r="Z41" s="5"/>
      <c r="AA41" s="5"/>
      <c r="AB41" s="5"/>
      <c r="AC41" s="5" t="s">
        <v>337</v>
      </c>
      <c r="AD41" s="5" t="s">
        <v>84</v>
      </c>
      <c r="AE41" s="5" t="s">
        <v>85</v>
      </c>
      <c r="AF41" s="17" t="s">
        <v>70</v>
      </c>
    </row>
    <row r="42" customHeight="1" spans="1:32">
      <c r="A42" s="5" t="s">
        <v>32</v>
      </c>
      <c r="B42" s="5" t="s">
        <v>43</v>
      </c>
      <c r="C42" s="5">
        <v>20223185019</v>
      </c>
      <c r="D42" s="5" t="s">
        <v>338</v>
      </c>
      <c r="E42" s="5" t="s">
        <v>45</v>
      </c>
      <c r="F42" s="5" t="s">
        <v>278</v>
      </c>
      <c r="G42" s="5" t="s">
        <v>37</v>
      </c>
      <c r="H42" s="5" t="s">
        <v>61</v>
      </c>
      <c r="I42" s="5">
        <v>326</v>
      </c>
      <c r="J42" s="5">
        <v>82.52</v>
      </c>
      <c r="K42" s="5">
        <v>68.664</v>
      </c>
      <c r="L42" s="11">
        <v>68.664</v>
      </c>
      <c r="M42" s="11">
        <f t="shared" si="0"/>
        <v>68.664</v>
      </c>
      <c r="N42" s="5"/>
      <c r="O42" s="5"/>
      <c r="P42" s="5"/>
      <c r="Q42" s="5"/>
      <c r="R42" s="5"/>
      <c r="S42" s="5"/>
      <c r="T42" s="5"/>
      <c r="U42" s="5"/>
      <c r="V42" s="5"/>
      <c r="W42" s="11">
        <v>68.664</v>
      </c>
      <c r="X42" s="11">
        <v>68.664</v>
      </c>
      <c r="Y42" s="11">
        <v>68.664</v>
      </c>
      <c r="Z42" s="5"/>
      <c r="AA42" s="5"/>
      <c r="AB42" s="5" t="s">
        <v>110</v>
      </c>
      <c r="AC42" s="5" t="s">
        <v>51</v>
      </c>
      <c r="AD42" s="5" t="s">
        <v>47</v>
      </c>
      <c r="AE42" s="5" t="s">
        <v>48</v>
      </c>
      <c r="AF42" s="17" t="s">
        <v>70</v>
      </c>
    </row>
    <row r="43" customHeight="1" spans="1:32">
      <c r="A43" s="5" t="s">
        <v>32</v>
      </c>
      <c r="B43" s="5" t="s">
        <v>77</v>
      </c>
      <c r="C43" s="5">
        <v>20223185086</v>
      </c>
      <c r="D43" s="5" t="s">
        <v>339</v>
      </c>
      <c r="E43" s="5" t="s">
        <v>45</v>
      </c>
      <c r="F43" s="5" t="s">
        <v>278</v>
      </c>
      <c r="G43" s="5" t="s">
        <v>37</v>
      </c>
      <c r="H43" s="5" t="s">
        <v>61</v>
      </c>
      <c r="I43" s="5">
        <v>327</v>
      </c>
      <c r="J43" s="5">
        <v>81.66</v>
      </c>
      <c r="K43" s="5">
        <v>68.652</v>
      </c>
      <c r="L43" s="11">
        <v>68.652</v>
      </c>
      <c r="M43" s="11">
        <f t="shared" si="0"/>
        <v>68.652</v>
      </c>
      <c r="N43" s="5"/>
      <c r="O43" s="5"/>
      <c r="P43" s="5"/>
      <c r="Q43" s="5"/>
      <c r="R43" s="5"/>
      <c r="S43" s="5"/>
      <c r="T43" s="5"/>
      <c r="U43" s="5"/>
      <c r="V43" s="5"/>
      <c r="W43" s="11">
        <v>68.652</v>
      </c>
      <c r="X43" s="11">
        <v>68.652</v>
      </c>
      <c r="Y43" s="11">
        <v>68.652</v>
      </c>
      <c r="Z43" s="5"/>
      <c r="AA43" s="5"/>
      <c r="AB43" s="5"/>
      <c r="AC43" s="5" t="s">
        <v>340</v>
      </c>
      <c r="AD43" s="5" t="s">
        <v>84</v>
      </c>
      <c r="AE43" s="5" t="s">
        <v>85</v>
      </c>
      <c r="AF43" s="17" t="s">
        <v>70</v>
      </c>
    </row>
    <row r="44" customHeight="1" spans="1:32">
      <c r="A44" s="5" t="s">
        <v>32</v>
      </c>
      <c r="B44" s="5" t="s">
        <v>43</v>
      </c>
      <c r="C44" s="5">
        <v>20223185064</v>
      </c>
      <c r="D44" s="5" t="s">
        <v>341</v>
      </c>
      <c r="E44" s="5" t="s">
        <v>35</v>
      </c>
      <c r="F44" s="5" t="s">
        <v>278</v>
      </c>
      <c r="G44" s="5" t="s">
        <v>37</v>
      </c>
      <c r="H44" s="5" t="s">
        <v>61</v>
      </c>
      <c r="I44" s="5">
        <v>323</v>
      </c>
      <c r="J44" s="5">
        <v>84.7</v>
      </c>
      <c r="K44" s="5">
        <v>68.62</v>
      </c>
      <c r="L44" s="11">
        <v>68.62</v>
      </c>
      <c r="M44" s="11">
        <f t="shared" si="0"/>
        <v>68.62</v>
      </c>
      <c r="N44" s="5"/>
      <c r="O44" s="5"/>
      <c r="P44" s="5"/>
      <c r="Q44" s="5"/>
      <c r="R44" s="5"/>
      <c r="S44" s="5"/>
      <c r="T44" s="5"/>
      <c r="U44" s="5"/>
      <c r="V44" s="5"/>
      <c r="W44" s="11">
        <v>68.62</v>
      </c>
      <c r="X44" s="11">
        <v>68.62</v>
      </c>
      <c r="Y44" s="11">
        <v>68.62</v>
      </c>
      <c r="Z44" s="5"/>
      <c r="AA44" s="5"/>
      <c r="AB44" s="5" t="s">
        <v>110</v>
      </c>
      <c r="AC44" s="5" t="s">
        <v>51</v>
      </c>
      <c r="AD44" s="5" t="s">
        <v>47</v>
      </c>
      <c r="AE44" s="5" t="s">
        <v>48</v>
      </c>
      <c r="AF44" s="17" t="s">
        <v>70</v>
      </c>
    </row>
    <row r="45" customHeight="1" spans="1:32">
      <c r="A45" s="5" t="s">
        <v>32</v>
      </c>
      <c r="B45" s="5" t="s">
        <v>77</v>
      </c>
      <c r="C45" s="5">
        <v>20223185001</v>
      </c>
      <c r="D45" s="5" t="s">
        <v>342</v>
      </c>
      <c r="E45" s="5" t="s">
        <v>45</v>
      </c>
      <c r="F45" s="5" t="s">
        <v>278</v>
      </c>
      <c r="G45" s="5" t="s">
        <v>37</v>
      </c>
      <c r="H45" s="5" t="s">
        <v>61</v>
      </c>
      <c r="I45" s="5">
        <v>325</v>
      </c>
      <c r="J45" s="5">
        <v>82.34</v>
      </c>
      <c r="K45" s="5">
        <v>73.67</v>
      </c>
      <c r="L45" s="11">
        <v>68.468</v>
      </c>
      <c r="M45" s="11">
        <f t="shared" si="0"/>
        <v>68.468</v>
      </c>
      <c r="N45" s="5"/>
      <c r="O45" s="5"/>
      <c r="P45" s="5"/>
      <c r="Q45" s="5"/>
      <c r="R45" s="5"/>
      <c r="S45" s="5"/>
      <c r="T45" s="5"/>
      <c r="U45" s="5"/>
      <c r="V45" s="5"/>
      <c r="W45" s="11">
        <v>73.67</v>
      </c>
      <c r="X45" s="11">
        <v>68.468</v>
      </c>
      <c r="Y45" s="11">
        <v>68.468</v>
      </c>
      <c r="Z45" s="5"/>
      <c r="AA45" s="5"/>
      <c r="AB45" s="5"/>
      <c r="AC45" s="5" t="s">
        <v>140</v>
      </c>
      <c r="AD45" s="5" t="s">
        <v>84</v>
      </c>
      <c r="AE45" s="5" t="s">
        <v>85</v>
      </c>
      <c r="AF45" s="17" t="s">
        <v>70</v>
      </c>
    </row>
    <row r="46" customHeight="1" spans="1:32">
      <c r="A46" s="5" t="s">
        <v>32</v>
      </c>
      <c r="B46" s="5" t="s">
        <v>86</v>
      </c>
      <c r="C46" s="6">
        <v>20223185042</v>
      </c>
      <c r="D46" s="5" t="s">
        <v>343</v>
      </c>
      <c r="E46" s="5" t="s">
        <v>45</v>
      </c>
      <c r="F46" s="5" t="s">
        <v>278</v>
      </c>
      <c r="G46" s="5" t="s">
        <v>37</v>
      </c>
      <c r="H46" s="5" t="s">
        <v>61</v>
      </c>
      <c r="I46" s="5">
        <v>299</v>
      </c>
      <c r="J46" s="5">
        <v>84.22</v>
      </c>
      <c r="K46" s="5">
        <v>64.68</v>
      </c>
      <c r="L46" s="11">
        <v>64.684</v>
      </c>
      <c r="M46" s="11">
        <f t="shared" si="0"/>
        <v>64.684</v>
      </c>
      <c r="N46" s="5"/>
      <c r="O46" s="5"/>
      <c r="P46" s="5"/>
      <c r="Q46" s="5"/>
      <c r="R46" s="5" t="s">
        <v>344</v>
      </c>
      <c r="S46" s="5" t="s">
        <v>344</v>
      </c>
      <c r="T46" s="5"/>
      <c r="U46" s="5"/>
      <c r="V46" s="5"/>
      <c r="W46" s="11">
        <v>64.68</v>
      </c>
      <c r="X46" s="11">
        <v>68.184</v>
      </c>
      <c r="Y46" s="11">
        <v>68.18</v>
      </c>
      <c r="Z46" s="5"/>
      <c r="AA46" s="5" t="s">
        <v>345</v>
      </c>
      <c r="AB46" s="5"/>
      <c r="AC46" s="5" t="s">
        <v>346</v>
      </c>
      <c r="AD46" s="5" t="s">
        <v>91</v>
      </c>
      <c r="AE46" s="5" t="s">
        <v>92</v>
      </c>
      <c r="AF46" s="17" t="s">
        <v>70</v>
      </c>
    </row>
    <row r="47" customHeight="1" spans="1:32">
      <c r="A47" s="1" t="s">
        <v>32</v>
      </c>
      <c r="B47" s="1" t="s">
        <v>64</v>
      </c>
      <c r="C47" s="1">
        <v>20223185018</v>
      </c>
      <c r="D47" s="1" t="s">
        <v>347</v>
      </c>
      <c r="E47" s="1" t="s">
        <v>45</v>
      </c>
      <c r="F47" s="1" t="s">
        <v>278</v>
      </c>
      <c r="G47" s="1" t="s">
        <v>37</v>
      </c>
      <c r="H47" s="1" t="s">
        <v>61</v>
      </c>
      <c r="I47" s="1">
        <v>321</v>
      </c>
      <c r="J47" s="1">
        <v>83.78</v>
      </c>
      <c r="K47" s="1">
        <v>68.116</v>
      </c>
      <c r="L47" s="1">
        <v>68.116</v>
      </c>
      <c r="M47" s="12">
        <f t="shared" si="0"/>
        <v>68.116</v>
      </c>
      <c r="Q47" s="1" t="s">
        <v>348</v>
      </c>
      <c r="R47" s="1" t="s">
        <v>349</v>
      </c>
      <c r="W47" s="15">
        <v>68.116</v>
      </c>
      <c r="X47" s="15">
        <v>68.116</v>
      </c>
      <c r="Y47" s="15">
        <v>68.116</v>
      </c>
      <c r="AA47" s="1" t="s">
        <v>349</v>
      </c>
      <c r="AB47" s="1" t="s">
        <v>349</v>
      </c>
      <c r="AC47" s="1" t="s">
        <v>144</v>
      </c>
      <c r="AD47" s="1" t="s">
        <v>85</v>
      </c>
      <c r="AE47" s="1" t="s">
        <v>84</v>
      </c>
      <c r="AF47" s="18" t="s">
        <v>75</v>
      </c>
    </row>
    <row r="48" customHeight="1" spans="1:32">
      <c r="A48" s="1" t="s">
        <v>32</v>
      </c>
      <c r="B48" s="1" t="s">
        <v>86</v>
      </c>
      <c r="C48" s="7">
        <v>20223185012</v>
      </c>
      <c r="D48" s="1" t="s">
        <v>350</v>
      </c>
      <c r="E48" s="1" t="s">
        <v>35</v>
      </c>
      <c r="F48" s="1" t="s">
        <v>278</v>
      </c>
      <c r="G48" s="1" t="s">
        <v>37</v>
      </c>
      <c r="H48" s="1" t="s">
        <v>61</v>
      </c>
      <c r="I48" s="1">
        <v>313</v>
      </c>
      <c r="J48" s="1">
        <v>84.24</v>
      </c>
      <c r="K48" s="1">
        <v>66.93</v>
      </c>
      <c r="L48" s="12">
        <v>66.928</v>
      </c>
      <c r="M48" s="12">
        <f t="shared" si="0"/>
        <v>66.928</v>
      </c>
      <c r="Q48" s="1" t="s">
        <v>351</v>
      </c>
      <c r="R48" s="1" t="s">
        <v>351</v>
      </c>
      <c r="S48" s="1" t="s">
        <v>351</v>
      </c>
      <c r="T48" s="1">
        <v>1</v>
      </c>
      <c r="V48" s="1" t="s">
        <v>352</v>
      </c>
      <c r="W48" s="12">
        <v>66.93</v>
      </c>
      <c r="X48" s="12">
        <v>67.928</v>
      </c>
      <c r="Y48" s="12">
        <v>67.93</v>
      </c>
      <c r="AA48" s="1" t="s">
        <v>351</v>
      </c>
      <c r="AC48" s="1" t="s">
        <v>158</v>
      </c>
      <c r="AD48" s="1" t="s">
        <v>91</v>
      </c>
      <c r="AE48" s="1" t="s">
        <v>92</v>
      </c>
      <c r="AF48" s="18" t="s">
        <v>75</v>
      </c>
    </row>
    <row r="49" customHeight="1" spans="1:32">
      <c r="A49" s="1" t="s">
        <v>32</v>
      </c>
      <c r="B49" s="1" t="s">
        <v>43</v>
      </c>
      <c r="C49" s="1">
        <v>20223185007</v>
      </c>
      <c r="D49" s="1" t="s">
        <v>353</v>
      </c>
      <c r="E49" s="1" t="s">
        <v>45</v>
      </c>
      <c r="F49" s="1" t="s">
        <v>278</v>
      </c>
      <c r="G49" s="1" t="s">
        <v>37</v>
      </c>
      <c r="H49" s="1" t="s">
        <v>61</v>
      </c>
      <c r="I49" s="1">
        <v>314</v>
      </c>
      <c r="J49" s="1">
        <v>87.76</v>
      </c>
      <c r="K49" s="1">
        <v>67.792</v>
      </c>
      <c r="L49" s="12">
        <v>67.792</v>
      </c>
      <c r="M49" s="12">
        <f t="shared" si="0"/>
        <v>67.792</v>
      </c>
      <c r="W49" s="12">
        <v>67.792</v>
      </c>
      <c r="X49" s="12">
        <v>67.792</v>
      </c>
      <c r="Y49" s="12">
        <v>67.792</v>
      </c>
      <c r="AB49" s="1" t="s">
        <v>110</v>
      </c>
      <c r="AC49" s="1" t="s">
        <v>258</v>
      </c>
      <c r="AD49" s="1" t="s">
        <v>47</v>
      </c>
      <c r="AE49" s="1" t="s">
        <v>48</v>
      </c>
      <c r="AF49" s="18" t="s">
        <v>75</v>
      </c>
    </row>
    <row r="50" customHeight="1" spans="1:32">
      <c r="A50" s="1" t="s">
        <v>32</v>
      </c>
      <c r="B50" s="1" t="s">
        <v>77</v>
      </c>
      <c r="C50" s="1">
        <v>20223185053</v>
      </c>
      <c r="D50" s="1" t="s">
        <v>354</v>
      </c>
      <c r="E50" s="1" t="s">
        <v>45</v>
      </c>
      <c r="F50" s="1" t="s">
        <v>278</v>
      </c>
      <c r="G50" s="1" t="s">
        <v>37</v>
      </c>
      <c r="H50" s="1" t="s">
        <v>61</v>
      </c>
      <c r="I50" s="1">
        <v>322</v>
      </c>
      <c r="J50" s="1">
        <v>80.74</v>
      </c>
      <c r="K50" s="1">
        <v>67.668</v>
      </c>
      <c r="L50" s="12">
        <v>67.668</v>
      </c>
      <c r="M50" s="12">
        <f t="shared" si="0"/>
        <v>67.668</v>
      </c>
      <c r="W50" s="12">
        <v>67.668</v>
      </c>
      <c r="X50" s="12">
        <v>67.668</v>
      </c>
      <c r="Y50" s="12">
        <v>67.668</v>
      </c>
      <c r="AC50" s="1" t="s">
        <v>355</v>
      </c>
      <c r="AD50" s="1" t="s">
        <v>84</v>
      </c>
      <c r="AE50" s="1" t="s">
        <v>85</v>
      </c>
      <c r="AF50" s="18" t="s">
        <v>75</v>
      </c>
    </row>
    <row r="51" customHeight="1" spans="1:32">
      <c r="A51" s="1" t="s">
        <v>32</v>
      </c>
      <c r="B51" s="1" t="s">
        <v>33</v>
      </c>
      <c r="C51" s="1">
        <v>20223185077</v>
      </c>
      <c r="D51" s="1" t="s">
        <v>356</v>
      </c>
      <c r="E51" s="1" t="s">
        <v>45</v>
      </c>
      <c r="F51" s="1" t="s">
        <v>278</v>
      </c>
      <c r="G51" s="1" t="s">
        <v>37</v>
      </c>
      <c r="H51" s="1" t="s">
        <v>61</v>
      </c>
      <c r="I51" s="1">
        <v>314</v>
      </c>
      <c r="J51" s="1">
        <v>86.8</v>
      </c>
      <c r="K51" s="1">
        <v>67.6</v>
      </c>
      <c r="L51" s="1">
        <f>I51*0.2*0.8+J51*0.2</f>
        <v>67.6</v>
      </c>
      <c r="M51" s="12">
        <f t="shared" si="0"/>
        <v>67.6</v>
      </c>
      <c r="W51" s="12">
        <v>67.6</v>
      </c>
      <c r="X51" s="12">
        <f>L51+R51</f>
        <v>67.6</v>
      </c>
      <c r="Y51" s="12">
        <f>M51+P51+S51+V51</f>
        <v>67.6</v>
      </c>
      <c r="AC51" s="1" t="s">
        <v>233</v>
      </c>
      <c r="AD51" s="1" t="s">
        <v>40</v>
      </c>
      <c r="AE51" s="1" t="s">
        <v>41</v>
      </c>
      <c r="AF51" s="18" t="s">
        <v>75</v>
      </c>
    </row>
    <row r="52" customHeight="1" spans="1:32">
      <c r="A52" s="1" t="s">
        <v>32</v>
      </c>
      <c r="B52" s="1" t="s">
        <v>120</v>
      </c>
      <c r="C52" s="7">
        <v>20223185002</v>
      </c>
      <c r="D52" s="1" t="s">
        <v>357</v>
      </c>
      <c r="E52" s="1" t="s">
        <v>45</v>
      </c>
      <c r="F52" s="1" t="s">
        <v>278</v>
      </c>
      <c r="G52" s="1" t="s">
        <v>37</v>
      </c>
      <c r="H52" s="1" t="s">
        <v>61</v>
      </c>
      <c r="I52" s="1">
        <v>315</v>
      </c>
      <c r="J52" s="1">
        <v>85.5</v>
      </c>
      <c r="K52" s="1">
        <v>67.5</v>
      </c>
      <c r="L52" s="12">
        <v>67.5</v>
      </c>
      <c r="M52" s="12">
        <f t="shared" si="0"/>
        <v>67.5</v>
      </c>
      <c r="S52" s="1" t="s">
        <v>358</v>
      </c>
      <c r="W52" s="12">
        <v>67.5</v>
      </c>
      <c r="X52" s="12">
        <v>67.5</v>
      </c>
      <c r="Y52" s="12">
        <v>67.5</v>
      </c>
      <c r="AB52" s="1" t="s">
        <v>358</v>
      </c>
      <c r="AC52" s="1" t="s">
        <v>122</v>
      </c>
      <c r="AD52" s="1" t="s">
        <v>123</v>
      </c>
      <c r="AE52" s="1" t="s">
        <v>124</v>
      </c>
      <c r="AF52" s="18" t="s">
        <v>75</v>
      </c>
    </row>
    <row r="53" customHeight="1" spans="1:32">
      <c r="A53" s="1" t="s">
        <v>32</v>
      </c>
      <c r="B53" s="1" t="s">
        <v>77</v>
      </c>
      <c r="C53" s="1">
        <v>20223185075</v>
      </c>
      <c r="D53" s="1" t="s">
        <v>359</v>
      </c>
      <c r="E53" s="1" t="s">
        <v>35</v>
      </c>
      <c r="F53" s="1" t="s">
        <v>278</v>
      </c>
      <c r="G53" s="1" t="s">
        <v>37</v>
      </c>
      <c r="H53" s="1" t="s">
        <v>61</v>
      </c>
      <c r="I53" s="1">
        <v>313</v>
      </c>
      <c r="J53" s="1">
        <v>86.88</v>
      </c>
      <c r="K53" s="1">
        <v>67.456</v>
      </c>
      <c r="L53" s="12">
        <v>67.456</v>
      </c>
      <c r="M53" s="12">
        <f t="shared" si="0"/>
        <v>67.456</v>
      </c>
      <c r="W53" s="12">
        <v>67.456</v>
      </c>
      <c r="X53" s="12">
        <v>67.456</v>
      </c>
      <c r="Y53" s="12">
        <v>67.456</v>
      </c>
      <c r="AC53" s="1" t="s">
        <v>340</v>
      </c>
      <c r="AD53" s="1" t="s">
        <v>84</v>
      </c>
      <c r="AE53" s="1" t="s">
        <v>85</v>
      </c>
      <c r="AF53" s="18" t="s">
        <v>75</v>
      </c>
    </row>
    <row r="54" customHeight="1" spans="1:32">
      <c r="A54" s="1" t="s">
        <v>32</v>
      </c>
      <c r="B54" s="1" t="s">
        <v>43</v>
      </c>
      <c r="C54" s="1">
        <v>20223185048</v>
      </c>
      <c r="D54" s="1" t="s">
        <v>360</v>
      </c>
      <c r="E54" s="1" t="s">
        <v>35</v>
      </c>
      <c r="F54" s="1" t="s">
        <v>278</v>
      </c>
      <c r="G54" s="1" t="s">
        <v>37</v>
      </c>
      <c r="H54" s="1" t="s">
        <v>61</v>
      </c>
      <c r="I54" s="1">
        <v>317</v>
      </c>
      <c r="J54" s="1">
        <v>83.34</v>
      </c>
      <c r="K54" s="1">
        <v>67.388</v>
      </c>
      <c r="L54" s="12">
        <v>67.388</v>
      </c>
      <c r="M54" s="12">
        <f t="shared" si="0"/>
        <v>67.388</v>
      </c>
      <c r="W54" s="12">
        <v>67.388</v>
      </c>
      <c r="X54" s="12">
        <v>67.388</v>
      </c>
      <c r="Y54" s="12">
        <v>67.388</v>
      </c>
      <c r="AB54" s="1" t="s">
        <v>110</v>
      </c>
      <c r="AC54" s="1" t="s">
        <v>330</v>
      </c>
      <c r="AD54" s="1" t="s">
        <v>47</v>
      </c>
      <c r="AE54" s="1" t="s">
        <v>48</v>
      </c>
      <c r="AF54" s="18" t="s">
        <v>75</v>
      </c>
    </row>
    <row r="55" customHeight="1" spans="1:32">
      <c r="A55" s="1" t="s">
        <v>32</v>
      </c>
      <c r="B55" s="1" t="s">
        <v>77</v>
      </c>
      <c r="C55" s="1">
        <v>20223185084</v>
      </c>
      <c r="D55" s="1" t="s">
        <v>361</v>
      </c>
      <c r="E55" s="1" t="s">
        <v>45</v>
      </c>
      <c r="F55" s="1" t="s">
        <v>278</v>
      </c>
      <c r="G55" s="1" t="s">
        <v>37</v>
      </c>
      <c r="H55" s="1" t="s">
        <v>61</v>
      </c>
      <c r="I55" s="1">
        <v>317</v>
      </c>
      <c r="J55" s="1">
        <v>82.04</v>
      </c>
      <c r="K55" s="1">
        <v>67.128</v>
      </c>
      <c r="L55" s="12">
        <v>67.128</v>
      </c>
      <c r="M55" s="12">
        <f t="shared" si="0"/>
        <v>67.128</v>
      </c>
      <c r="W55" s="12">
        <v>67.128</v>
      </c>
      <c r="X55" s="12">
        <v>67.128</v>
      </c>
      <c r="Y55" s="12">
        <v>67.128</v>
      </c>
      <c r="AC55" s="1" t="s">
        <v>221</v>
      </c>
      <c r="AD55" s="1" t="s">
        <v>84</v>
      </c>
      <c r="AE55" s="1" t="s">
        <v>85</v>
      </c>
      <c r="AF55" s="18" t="s">
        <v>75</v>
      </c>
    </row>
    <row r="56" customHeight="1" spans="1:32">
      <c r="A56" s="1" t="s">
        <v>32</v>
      </c>
      <c r="B56" s="1" t="s">
        <v>43</v>
      </c>
      <c r="C56" s="1">
        <v>20223185044</v>
      </c>
      <c r="D56" s="1" t="s">
        <v>362</v>
      </c>
      <c r="E56" s="1" t="s">
        <v>45</v>
      </c>
      <c r="F56" s="1" t="s">
        <v>278</v>
      </c>
      <c r="G56" s="1" t="s">
        <v>37</v>
      </c>
      <c r="H56" s="1" t="s">
        <v>61</v>
      </c>
      <c r="I56" s="1">
        <v>317</v>
      </c>
      <c r="J56" s="1">
        <v>80.06</v>
      </c>
      <c r="K56" s="1">
        <v>66.732</v>
      </c>
      <c r="L56" s="12">
        <v>66.732</v>
      </c>
      <c r="M56" s="12">
        <f t="shared" si="0"/>
        <v>66.732</v>
      </c>
      <c r="W56" s="12">
        <v>66.732</v>
      </c>
      <c r="X56" s="12">
        <v>66.732</v>
      </c>
      <c r="Y56" s="12">
        <v>66.732</v>
      </c>
      <c r="AB56" s="1" t="s">
        <v>110</v>
      </c>
      <c r="AC56" s="1" t="s">
        <v>244</v>
      </c>
      <c r="AD56" s="1" t="s">
        <v>47</v>
      </c>
      <c r="AE56" s="1" t="s">
        <v>48</v>
      </c>
      <c r="AF56" s="18" t="s">
        <v>75</v>
      </c>
    </row>
    <row r="57" customHeight="1" spans="1:32">
      <c r="A57" s="1" t="s">
        <v>32</v>
      </c>
      <c r="B57" s="1" t="s">
        <v>64</v>
      </c>
      <c r="C57" s="1">
        <v>20223185006</v>
      </c>
      <c r="D57" s="1" t="s">
        <v>363</v>
      </c>
      <c r="E57" s="1" t="s">
        <v>45</v>
      </c>
      <c r="F57" s="1" t="s">
        <v>278</v>
      </c>
      <c r="G57" s="1" t="s">
        <v>37</v>
      </c>
      <c r="H57" s="1" t="s">
        <v>61</v>
      </c>
      <c r="I57" s="1">
        <v>300</v>
      </c>
      <c r="J57" s="1">
        <v>83.14</v>
      </c>
      <c r="K57" s="1">
        <v>64.628</v>
      </c>
      <c r="L57" s="1">
        <v>64.628</v>
      </c>
      <c r="M57" s="12">
        <f t="shared" si="0"/>
        <v>64.628</v>
      </c>
      <c r="Q57" s="1" t="s">
        <v>364</v>
      </c>
      <c r="R57" s="1" t="s">
        <v>364</v>
      </c>
      <c r="W57" s="15">
        <v>66.628</v>
      </c>
      <c r="X57" s="15">
        <v>66.628</v>
      </c>
      <c r="Y57" s="15">
        <v>66.628</v>
      </c>
      <c r="AA57" s="1" t="s">
        <v>364</v>
      </c>
      <c r="AB57" s="1" t="s">
        <v>364</v>
      </c>
      <c r="AC57" s="1" t="s">
        <v>328</v>
      </c>
      <c r="AD57" s="1" t="s">
        <v>85</v>
      </c>
      <c r="AE57" s="1" t="s">
        <v>84</v>
      </c>
      <c r="AF57" s="18" t="s">
        <v>75</v>
      </c>
    </row>
    <row r="58" customHeight="1" spans="1:32">
      <c r="A58" s="1" t="s">
        <v>32</v>
      </c>
      <c r="B58" s="1" t="s">
        <v>52</v>
      </c>
      <c r="C58" s="1">
        <v>20223185026</v>
      </c>
      <c r="D58" s="1" t="s">
        <v>365</v>
      </c>
      <c r="E58" s="1" t="s">
        <v>35</v>
      </c>
      <c r="F58" s="1" t="s">
        <v>278</v>
      </c>
      <c r="G58" s="1" t="s">
        <v>37</v>
      </c>
      <c r="H58" s="1" t="s">
        <v>61</v>
      </c>
      <c r="I58" s="1">
        <v>323</v>
      </c>
      <c r="J58" s="1">
        <v>73.78</v>
      </c>
      <c r="K58" s="1">
        <v>66.44</v>
      </c>
      <c r="L58" s="12">
        <v>66.436</v>
      </c>
      <c r="M58" s="12">
        <f t="shared" si="0"/>
        <v>66.436</v>
      </c>
      <c r="W58" s="12">
        <v>66.44</v>
      </c>
      <c r="X58" s="12">
        <v>66.436</v>
      </c>
      <c r="Y58" s="12">
        <v>66.436</v>
      </c>
      <c r="AC58" s="1" t="s">
        <v>209</v>
      </c>
      <c r="AD58" s="1" t="s">
        <v>48</v>
      </c>
      <c r="AE58" s="1" t="s">
        <v>55</v>
      </c>
      <c r="AF58" s="18" t="s">
        <v>75</v>
      </c>
    </row>
    <row r="59" customHeight="1" spans="1:32">
      <c r="A59" s="1" t="s">
        <v>32</v>
      </c>
      <c r="B59" s="1" t="s">
        <v>64</v>
      </c>
      <c r="C59" s="1">
        <v>20223185025</v>
      </c>
      <c r="D59" s="1" t="s">
        <v>366</v>
      </c>
      <c r="E59" s="1" t="s">
        <v>45</v>
      </c>
      <c r="F59" s="1" t="s">
        <v>278</v>
      </c>
      <c r="G59" s="1" t="s">
        <v>37</v>
      </c>
      <c r="H59" s="1" t="s">
        <v>61</v>
      </c>
      <c r="I59" s="1">
        <v>308</v>
      </c>
      <c r="J59" s="1">
        <v>85.58</v>
      </c>
      <c r="K59" s="1">
        <v>66.396</v>
      </c>
      <c r="L59" s="1">
        <v>66.396</v>
      </c>
      <c r="M59" s="12">
        <f t="shared" si="0"/>
        <v>66.396</v>
      </c>
      <c r="W59" s="15">
        <v>66.396</v>
      </c>
      <c r="X59" s="15">
        <v>66.396</v>
      </c>
      <c r="Y59" s="15">
        <v>66.396</v>
      </c>
      <c r="AC59" s="1" t="s">
        <v>115</v>
      </c>
      <c r="AD59" s="1" t="s">
        <v>85</v>
      </c>
      <c r="AE59" s="1" t="s">
        <v>84</v>
      </c>
      <c r="AF59" s="18" t="s">
        <v>75</v>
      </c>
    </row>
    <row r="60" customHeight="1" spans="1:32">
      <c r="A60" s="1" t="s">
        <v>367</v>
      </c>
      <c r="B60" s="1" t="s">
        <v>52</v>
      </c>
      <c r="C60" s="1">
        <v>20223185054</v>
      </c>
      <c r="D60" s="1" t="s">
        <v>368</v>
      </c>
      <c r="E60" s="1" t="s">
        <v>35</v>
      </c>
      <c r="F60" s="1" t="s">
        <v>278</v>
      </c>
      <c r="G60" s="1" t="s">
        <v>37</v>
      </c>
      <c r="H60" s="1" t="s">
        <v>61</v>
      </c>
      <c r="I60" s="1">
        <v>312</v>
      </c>
      <c r="J60" s="1">
        <v>81.8</v>
      </c>
      <c r="K60" s="1">
        <v>66.28</v>
      </c>
      <c r="L60" s="12">
        <v>66.28</v>
      </c>
      <c r="M60" s="12">
        <f t="shared" si="0"/>
        <v>66.28</v>
      </c>
      <c r="W60" s="12">
        <v>66.28</v>
      </c>
      <c r="X60" s="12">
        <v>66.28</v>
      </c>
      <c r="Y60" s="12">
        <v>66.28</v>
      </c>
      <c r="AC60" s="1" t="s">
        <v>160</v>
      </c>
      <c r="AD60" s="1" t="s">
        <v>48</v>
      </c>
      <c r="AE60" s="1" t="s">
        <v>55</v>
      </c>
      <c r="AF60" s="18" t="s">
        <v>75</v>
      </c>
    </row>
    <row r="61" customHeight="1" spans="1:32">
      <c r="A61" s="1" t="s">
        <v>32</v>
      </c>
      <c r="B61" s="1" t="s">
        <v>77</v>
      </c>
      <c r="C61" s="1">
        <v>20223185008</v>
      </c>
      <c r="D61" s="1" t="s">
        <v>369</v>
      </c>
      <c r="E61" s="1" t="s">
        <v>35</v>
      </c>
      <c r="F61" s="1" t="s">
        <v>278</v>
      </c>
      <c r="G61" s="1" t="s">
        <v>37</v>
      </c>
      <c r="H61" s="1" t="s">
        <v>61</v>
      </c>
      <c r="I61" s="1">
        <v>320</v>
      </c>
      <c r="J61" s="1">
        <v>75.06</v>
      </c>
      <c r="K61" s="1">
        <v>66.212</v>
      </c>
      <c r="L61" s="12">
        <v>66.212</v>
      </c>
      <c r="M61" s="12">
        <f t="shared" si="0"/>
        <v>66.212</v>
      </c>
      <c r="W61" s="12">
        <v>66.212</v>
      </c>
      <c r="X61" s="12">
        <v>66.212</v>
      </c>
      <c r="Y61" s="12">
        <v>66.212</v>
      </c>
      <c r="AC61" s="1" t="s">
        <v>255</v>
      </c>
      <c r="AD61" s="1" t="s">
        <v>84</v>
      </c>
      <c r="AE61" s="1" t="s">
        <v>85</v>
      </c>
      <c r="AF61" s="18" t="s">
        <v>75</v>
      </c>
    </row>
    <row r="62" customHeight="1" spans="1:32">
      <c r="A62" s="1" t="s">
        <v>32</v>
      </c>
      <c r="B62" s="1" t="s">
        <v>64</v>
      </c>
      <c r="C62" s="1">
        <v>20223185009</v>
      </c>
      <c r="D62" s="1" t="s">
        <v>370</v>
      </c>
      <c r="E62" s="1" t="s">
        <v>45</v>
      </c>
      <c r="F62" s="1" t="s">
        <v>278</v>
      </c>
      <c r="G62" s="1" t="s">
        <v>37</v>
      </c>
      <c r="H62" s="1" t="s">
        <v>61</v>
      </c>
      <c r="I62" s="1">
        <v>309</v>
      </c>
      <c r="J62" s="1">
        <v>83.06</v>
      </c>
      <c r="K62" s="1">
        <v>66.052</v>
      </c>
      <c r="L62" s="1">
        <v>66.052</v>
      </c>
      <c r="M62" s="12">
        <f t="shared" si="0"/>
        <v>66.052</v>
      </c>
      <c r="W62" s="15">
        <v>66.052</v>
      </c>
      <c r="X62" s="15">
        <v>66.052</v>
      </c>
      <c r="Y62" s="15">
        <v>66.052</v>
      </c>
      <c r="AC62" s="1" t="s">
        <v>190</v>
      </c>
      <c r="AD62" s="1" t="s">
        <v>85</v>
      </c>
      <c r="AE62" s="1" t="s">
        <v>84</v>
      </c>
      <c r="AF62" s="18" t="s">
        <v>75</v>
      </c>
    </row>
    <row r="63" customHeight="1" spans="1:32">
      <c r="A63" s="1" t="s">
        <v>32</v>
      </c>
      <c r="B63" s="1" t="s">
        <v>77</v>
      </c>
      <c r="C63" s="1">
        <v>20223185076</v>
      </c>
      <c r="D63" s="1" t="s">
        <v>371</v>
      </c>
      <c r="E63" s="1" t="s">
        <v>35</v>
      </c>
      <c r="F63" s="1" t="s">
        <v>278</v>
      </c>
      <c r="G63" s="1" t="s">
        <v>37</v>
      </c>
      <c r="H63" s="1" t="s">
        <v>61</v>
      </c>
      <c r="I63" s="1">
        <v>313</v>
      </c>
      <c r="J63" s="1">
        <v>79.74</v>
      </c>
      <c r="K63" s="1">
        <v>66.028</v>
      </c>
      <c r="L63" s="12">
        <v>66.028</v>
      </c>
      <c r="M63" s="12">
        <f t="shared" si="0"/>
        <v>66.028</v>
      </c>
      <c r="W63" s="12">
        <v>66.028</v>
      </c>
      <c r="X63" s="12">
        <v>66.028</v>
      </c>
      <c r="Y63" s="12">
        <v>66.028</v>
      </c>
      <c r="AC63" s="1" t="s">
        <v>188</v>
      </c>
      <c r="AD63" s="1" t="s">
        <v>84</v>
      </c>
      <c r="AE63" s="1" t="s">
        <v>85</v>
      </c>
      <c r="AF63" s="18" t="s">
        <v>75</v>
      </c>
    </row>
    <row r="64" customHeight="1" spans="1:32">
      <c r="A64" s="1" t="s">
        <v>32</v>
      </c>
      <c r="B64" s="1" t="s">
        <v>86</v>
      </c>
      <c r="C64" s="7">
        <v>20223185022</v>
      </c>
      <c r="D64" s="1" t="s">
        <v>372</v>
      </c>
      <c r="E64" s="1" t="s">
        <v>45</v>
      </c>
      <c r="F64" s="1" t="s">
        <v>278</v>
      </c>
      <c r="G64" s="1" t="s">
        <v>37</v>
      </c>
      <c r="H64" s="1" t="s">
        <v>61</v>
      </c>
      <c r="I64" s="1">
        <v>293</v>
      </c>
      <c r="J64" s="1">
        <v>84.76</v>
      </c>
      <c r="K64" s="1">
        <v>63.83</v>
      </c>
      <c r="L64" s="12">
        <v>63.832</v>
      </c>
      <c r="M64" s="12">
        <f t="shared" si="0"/>
        <v>63.832</v>
      </c>
      <c r="Q64" s="1">
        <v>2</v>
      </c>
      <c r="R64" s="1" t="s">
        <v>373</v>
      </c>
      <c r="S64" s="1" t="s">
        <v>374</v>
      </c>
      <c r="W64" s="12">
        <v>65.83</v>
      </c>
      <c r="X64" s="12">
        <v>65.832</v>
      </c>
      <c r="Y64" s="12">
        <v>65.83</v>
      </c>
      <c r="AA64" s="1" t="s">
        <v>375</v>
      </c>
      <c r="AC64" s="1" t="s">
        <v>346</v>
      </c>
      <c r="AD64" s="1" t="s">
        <v>91</v>
      </c>
      <c r="AE64" s="1" t="s">
        <v>92</v>
      </c>
      <c r="AF64" s="18" t="s">
        <v>75</v>
      </c>
    </row>
    <row r="65" customHeight="1" spans="1:32">
      <c r="A65" s="1" t="s">
        <v>32</v>
      </c>
      <c r="B65" s="1" t="s">
        <v>52</v>
      </c>
      <c r="C65" s="1">
        <v>20223185031</v>
      </c>
      <c r="D65" s="1" t="s">
        <v>376</v>
      </c>
      <c r="E65" s="1" t="s">
        <v>45</v>
      </c>
      <c r="F65" s="1" t="s">
        <v>278</v>
      </c>
      <c r="G65" s="1" t="s">
        <v>37</v>
      </c>
      <c r="H65" s="1" t="s">
        <v>61</v>
      </c>
      <c r="I65" s="1">
        <v>309</v>
      </c>
      <c r="J65" s="1">
        <v>81.28</v>
      </c>
      <c r="K65" s="1">
        <v>65.7</v>
      </c>
      <c r="L65" s="12">
        <v>65.696</v>
      </c>
      <c r="M65" s="12">
        <f t="shared" si="0"/>
        <v>65.696</v>
      </c>
      <c r="W65" s="12">
        <v>65.7</v>
      </c>
      <c r="X65" s="12">
        <v>65.696</v>
      </c>
      <c r="Y65" s="12">
        <v>65.696</v>
      </c>
      <c r="AC65" s="1" t="s">
        <v>57</v>
      </c>
      <c r="AD65" s="1" t="s">
        <v>48</v>
      </c>
      <c r="AE65" s="1" t="s">
        <v>55</v>
      </c>
      <c r="AF65" s="18" t="s">
        <v>75</v>
      </c>
    </row>
    <row r="66" customHeight="1" spans="1:32">
      <c r="A66" s="1" t="s">
        <v>32</v>
      </c>
      <c r="B66" s="1" t="s">
        <v>64</v>
      </c>
      <c r="C66" s="1">
        <v>20223185010</v>
      </c>
      <c r="D66" s="1" t="s">
        <v>377</v>
      </c>
      <c r="E66" s="1" t="s">
        <v>45</v>
      </c>
      <c r="F66" s="1" t="s">
        <v>278</v>
      </c>
      <c r="G66" s="1" t="s">
        <v>37</v>
      </c>
      <c r="H66" s="1" t="s">
        <v>61</v>
      </c>
      <c r="I66" s="1">
        <v>309</v>
      </c>
      <c r="J66" s="1">
        <v>80.32</v>
      </c>
      <c r="K66" s="1">
        <v>65.504</v>
      </c>
      <c r="L66" s="1">
        <v>65.504</v>
      </c>
      <c r="M66" s="12">
        <f t="shared" ref="M66:M91" si="1">I66*0.16+J66*0.2</f>
        <v>65.504</v>
      </c>
      <c r="W66" s="15">
        <v>65.504</v>
      </c>
      <c r="X66" s="15">
        <v>65.504</v>
      </c>
      <c r="Y66" s="15">
        <v>65.504</v>
      </c>
      <c r="AC66" s="1" t="s">
        <v>168</v>
      </c>
      <c r="AD66" s="1" t="s">
        <v>85</v>
      </c>
      <c r="AE66" s="1" t="s">
        <v>84</v>
      </c>
      <c r="AF66" s="18" t="s">
        <v>75</v>
      </c>
    </row>
    <row r="67" customHeight="1" spans="1:32">
      <c r="A67" s="1" t="s">
        <v>32</v>
      </c>
      <c r="B67" s="1" t="s">
        <v>77</v>
      </c>
      <c r="C67" s="1">
        <v>20223185061</v>
      </c>
      <c r="D67" s="1" t="s">
        <v>378</v>
      </c>
      <c r="E67" s="1" t="s">
        <v>45</v>
      </c>
      <c r="F67" s="1" t="s">
        <v>278</v>
      </c>
      <c r="G67" s="1" t="s">
        <v>37</v>
      </c>
      <c r="H67" s="1" t="s">
        <v>61</v>
      </c>
      <c r="I67" s="1">
        <v>308</v>
      </c>
      <c r="J67" s="1">
        <v>80.6</v>
      </c>
      <c r="K67" s="1">
        <v>65.4</v>
      </c>
      <c r="L67" s="12">
        <v>65.4</v>
      </c>
      <c r="M67" s="12">
        <f t="shared" si="1"/>
        <v>65.4</v>
      </c>
      <c r="W67" s="12">
        <v>65.4</v>
      </c>
      <c r="X67" s="12">
        <v>65.4</v>
      </c>
      <c r="Y67" s="12">
        <v>65.4</v>
      </c>
      <c r="AC67" s="1" t="s">
        <v>108</v>
      </c>
      <c r="AD67" s="1" t="s">
        <v>84</v>
      </c>
      <c r="AE67" s="1" t="s">
        <v>85</v>
      </c>
      <c r="AF67" s="18" t="s">
        <v>75</v>
      </c>
    </row>
    <row r="68" customHeight="1" spans="1:32">
      <c r="A68" s="1" t="s">
        <v>32</v>
      </c>
      <c r="B68" s="1" t="s">
        <v>64</v>
      </c>
      <c r="C68" s="1">
        <v>20223185043</v>
      </c>
      <c r="D68" s="1" t="s">
        <v>379</v>
      </c>
      <c r="E68" s="1" t="s">
        <v>35</v>
      </c>
      <c r="F68" s="1" t="s">
        <v>278</v>
      </c>
      <c r="G68" s="1" t="s">
        <v>37</v>
      </c>
      <c r="H68" s="1" t="s">
        <v>61</v>
      </c>
      <c r="I68" s="1">
        <v>302</v>
      </c>
      <c r="J68" s="1">
        <v>85.1</v>
      </c>
      <c r="K68" s="1">
        <v>65.34</v>
      </c>
      <c r="L68" s="1">
        <v>65.34</v>
      </c>
      <c r="M68" s="12">
        <f t="shared" si="1"/>
        <v>65.34</v>
      </c>
      <c r="W68" s="15">
        <v>65.34</v>
      </c>
      <c r="X68" s="15">
        <v>65.34</v>
      </c>
      <c r="Y68" s="15">
        <v>65.34</v>
      </c>
      <c r="AC68" s="1" t="s">
        <v>223</v>
      </c>
      <c r="AD68" s="1" t="s">
        <v>85</v>
      </c>
      <c r="AE68" s="1" t="s">
        <v>84</v>
      </c>
      <c r="AF68" s="18" t="s">
        <v>75</v>
      </c>
    </row>
    <row r="69" customHeight="1" spans="1:32">
      <c r="A69" s="1" t="s">
        <v>32</v>
      </c>
      <c r="B69" s="1" t="s">
        <v>33</v>
      </c>
      <c r="C69" s="1">
        <v>20223185041</v>
      </c>
      <c r="D69" s="1" t="s">
        <v>380</v>
      </c>
      <c r="E69" s="1" t="s">
        <v>35</v>
      </c>
      <c r="F69" s="1" t="s">
        <v>278</v>
      </c>
      <c r="G69" s="1" t="s">
        <v>37</v>
      </c>
      <c r="H69" s="1" t="s">
        <v>61</v>
      </c>
      <c r="I69" s="1">
        <v>300</v>
      </c>
      <c r="J69" s="1">
        <v>86.38</v>
      </c>
      <c r="K69" s="1">
        <v>65.276</v>
      </c>
      <c r="L69" s="1">
        <f>I69*0.2*0.8+J69*0.2</f>
        <v>65.276</v>
      </c>
      <c r="M69" s="12">
        <f t="shared" si="1"/>
        <v>65.276</v>
      </c>
      <c r="W69" s="12">
        <v>65.276</v>
      </c>
      <c r="X69" s="12">
        <f>L69+R69</f>
        <v>65.276</v>
      </c>
      <c r="Y69" s="12">
        <f>M69+P69+S69+V69</f>
        <v>65.276</v>
      </c>
      <c r="AC69" s="1" t="s">
        <v>39</v>
      </c>
      <c r="AD69" s="1" t="s">
        <v>40</v>
      </c>
      <c r="AE69" s="1" t="s">
        <v>41</v>
      </c>
      <c r="AF69" s="18" t="s">
        <v>75</v>
      </c>
    </row>
    <row r="70" customHeight="1" spans="1:32">
      <c r="A70" s="1" t="s">
        <v>32</v>
      </c>
      <c r="B70" s="1" t="s">
        <v>77</v>
      </c>
      <c r="C70" s="1">
        <v>20223185088</v>
      </c>
      <c r="D70" s="1" t="s">
        <v>381</v>
      </c>
      <c r="E70" s="1" t="s">
        <v>35</v>
      </c>
      <c r="F70" s="1" t="s">
        <v>278</v>
      </c>
      <c r="G70" s="1" t="s">
        <v>37</v>
      </c>
      <c r="H70" s="1" t="s">
        <v>61</v>
      </c>
      <c r="I70" s="1">
        <v>303</v>
      </c>
      <c r="J70" s="1">
        <v>82.38</v>
      </c>
      <c r="K70" s="1">
        <v>64.956</v>
      </c>
      <c r="L70" s="12">
        <v>64.956</v>
      </c>
      <c r="M70" s="12">
        <f t="shared" si="1"/>
        <v>64.956</v>
      </c>
      <c r="W70" s="12">
        <v>64.956</v>
      </c>
      <c r="X70" s="12">
        <v>64.956</v>
      </c>
      <c r="Y70" s="12">
        <v>64.956</v>
      </c>
      <c r="AC70" s="1" t="s">
        <v>221</v>
      </c>
      <c r="AD70" s="1" t="s">
        <v>84</v>
      </c>
      <c r="AE70" s="1" t="s">
        <v>85</v>
      </c>
      <c r="AF70" s="18" t="s">
        <v>75</v>
      </c>
    </row>
    <row r="71" customHeight="1" spans="1:32">
      <c r="A71" s="1" t="s">
        <v>32</v>
      </c>
      <c r="B71" s="1" t="s">
        <v>86</v>
      </c>
      <c r="C71" s="7">
        <v>20223185087</v>
      </c>
      <c r="D71" s="1" t="s">
        <v>382</v>
      </c>
      <c r="E71" s="1" t="s">
        <v>45</v>
      </c>
      <c r="F71" s="1" t="s">
        <v>278</v>
      </c>
      <c r="G71" s="1" t="s">
        <v>37</v>
      </c>
      <c r="H71" s="1" t="s">
        <v>61</v>
      </c>
      <c r="I71" s="1">
        <v>302</v>
      </c>
      <c r="J71" s="1">
        <v>82.42</v>
      </c>
      <c r="K71" s="1">
        <v>64.8</v>
      </c>
      <c r="L71" s="12">
        <v>64.804</v>
      </c>
      <c r="M71" s="12">
        <f t="shared" si="1"/>
        <v>64.804</v>
      </c>
      <c r="W71" s="12">
        <v>64.8</v>
      </c>
      <c r="X71" s="12">
        <v>64.804</v>
      </c>
      <c r="Y71" s="12">
        <v>64.804</v>
      </c>
      <c r="AC71" s="1" t="s">
        <v>304</v>
      </c>
      <c r="AD71" s="1" t="s">
        <v>91</v>
      </c>
      <c r="AE71" s="1" t="s">
        <v>92</v>
      </c>
      <c r="AF71" s="18" t="s">
        <v>75</v>
      </c>
    </row>
    <row r="72" customHeight="1" spans="1:32">
      <c r="A72" s="1" t="s">
        <v>32</v>
      </c>
      <c r="B72" s="1" t="s">
        <v>58</v>
      </c>
      <c r="C72" s="1">
        <v>20223185023</v>
      </c>
      <c r="D72" s="1" t="s">
        <v>383</v>
      </c>
      <c r="E72" s="1" t="s">
        <v>35</v>
      </c>
      <c r="F72" s="1" t="s">
        <v>278</v>
      </c>
      <c r="G72" s="1" t="s">
        <v>37</v>
      </c>
      <c r="H72" s="1" t="s">
        <v>61</v>
      </c>
      <c r="I72" s="1">
        <v>303</v>
      </c>
      <c r="J72" s="1">
        <v>81.14</v>
      </c>
      <c r="K72" s="1">
        <v>64.708</v>
      </c>
      <c r="L72" s="12">
        <v>64.708</v>
      </c>
      <c r="M72" s="12">
        <f t="shared" si="1"/>
        <v>64.708</v>
      </c>
      <c r="W72" s="12">
        <v>64.708</v>
      </c>
      <c r="X72" s="12">
        <v>64.708</v>
      </c>
      <c r="Y72" s="12">
        <f>M72+P72+S72</f>
        <v>64.708</v>
      </c>
      <c r="AC72" s="1" t="s">
        <v>154</v>
      </c>
      <c r="AD72" s="1" t="s">
        <v>41</v>
      </c>
      <c r="AE72" s="1" t="s">
        <v>99</v>
      </c>
      <c r="AF72" s="18" t="s">
        <v>75</v>
      </c>
    </row>
    <row r="73" customHeight="1" spans="1:32">
      <c r="A73" s="1" t="s">
        <v>32</v>
      </c>
      <c r="B73" s="1" t="s">
        <v>77</v>
      </c>
      <c r="C73" s="1">
        <v>20223185078</v>
      </c>
      <c r="D73" s="1" t="s">
        <v>384</v>
      </c>
      <c r="E73" s="1" t="s">
        <v>45</v>
      </c>
      <c r="F73" s="1" t="s">
        <v>278</v>
      </c>
      <c r="G73" s="1" t="s">
        <v>37</v>
      </c>
      <c r="H73" s="1" t="s">
        <v>61</v>
      </c>
      <c r="I73" s="1">
        <v>301</v>
      </c>
      <c r="J73" s="1">
        <v>81.86</v>
      </c>
      <c r="K73" s="1">
        <v>64.532</v>
      </c>
      <c r="L73" s="12">
        <v>64.532</v>
      </c>
      <c r="M73" s="12">
        <f t="shared" si="1"/>
        <v>64.532</v>
      </c>
      <c r="W73" s="12">
        <v>64.532</v>
      </c>
      <c r="X73" s="12">
        <v>64.532</v>
      </c>
      <c r="Y73" s="12">
        <v>64.532</v>
      </c>
      <c r="AC73" s="1" t="s">
        <v>253</v>
      </c>
      <c r="AD73" s="1" t="s">
        <v>84</v>
      </c>
      <c r="AE73" s="1" t="s">
        <v>85</v>
      </c>
      <c r="AF73" s="18" t="s">
        <v>75</v>
      </c>
    </row>
    <row r="74" customHeight="1" spans="1:32">
      <c r="A74" s="1" t="s">
        <v>32</v>
      </c>
      <c r="B74" s="1" t="s">
        <v>33</v>
      </c>
      <c r="C74" s="1">
        <v>20223185083</v>
      </c>
      <c r="D74" s="1" t="s">
        <v>385</v>
      </c>
      <c r="E74" s="1" t="s">
        <v>45</v>
      </c>
      <c r="F74" s="1" t="s">
        <v>278</v>
      </c>
      <c r="G74" s="1" t="s">
        <v>37</v>
      </c>
      <c r="H74" s="1" t="s">
        <v>61</v>
      </c>
      <c r="I74" s="1">
        <v>294</v>
      </c>
      <c r="J74" s="1">
        <v>80.08</v>
      </c>
      <c r="K74" s="1">
        <v>63.056</v>
      </c>
      <c r="L74" s="1">
        <f>I74*0.2*0.8+J74*0.2</f>
        <v>63.056</v>
      </c>
      <c r="M74" s="12">
        <f t="shared" si="1"/>
        <v>63.056</v>
      </c>
      <c r="Q74" s="1" t="s">
        <v>386</v>
      </c>
      <c r="R74" s="1">
        <v>1</v>
      </c>
      <c r="S74" s="1" t="s">
        <v>387</v>
      </c>
      <c r="W74" s="12">
        <v>65.056</v>
      </c>
      <c r="X74" s="12">
        <v>65.056</v>
      </c>
      <c r="Y74" s="12">
        <f>M74+P74+1+V74</f>
        <v>64.056</v>
      </c>
      <c r="AC74" s="1" t="s">
        <v>233</v>
      </c>
      <c r="AD74" s="1" t="s">
        <v>40</v>
      </c>
      <c r="AE74" s="1" t="s">
        <v>41</v>
      </c>
      <c r="AF74" s="18" t="s">
        <v>75</v>
      </c>
    </row>
    <row r="75" customHeight="1" spans="1:32">
      <c r="A75" s="1" t="s">
        <v>32</v>
      </c>
      <c r="B75" s="1" t="s">
        <v>77</v>
      </c>
      <c r="C75" s="1">
        <v>20223185021</v>
      </c>
      <c r="D75" s="1" t="s">
        <v>388</v>
      </c>
      <c r="E75" s="1" t="s">
        <v>35</v>
      </c>
      <c r="F75" s="1" t="s">
        <v>278</v>
      </c>
      <c r="G75" s="1" t="s">
        <v>37</v>
      </c>
      <c r="H75" s="1" t="s">
        <v>61</v>
      </c>
      <c r="I75" s="1">
        <v>292</v>
      </c>
      <c r="J75" s="1">
        <v>86.02</v>
      </c>
      <c r="K75" s="1">
        <v>63.924</v>
      </c>
      <c r="L75" s="12">
        <v>63.924</v>
      </c>
      <c r="M75" s="12">
        <f t="shared" si="1"/>
        <v>63.924</v>
      </c>
      <c r="W75" s="12">
        <v>63.924</v>
      </c>
      <c r="X75" s="12">
        <v>63.924</v>
      </c>
      <c r="Y75" s="12">
        <v>63.924</v>
      </c>
      <c r="AC75" s="1" t="s">
        <v>140</v>
      </c>
      <c r="AD75" s="1" t="s">
        <v>84</v>
      </c>
      <c r="AE75" s="1" t="s">
        <v>85</v>
      </c>
      <c r="AF75" s="18" t="s">
        <v>75</v>
      </c>
    </row>
    <row r="76" customHeight="1" spans="1:32">
      <c r="A76" s="1" t="s">
        <v>32</v>
      </c>
      <c r="B76" s="1" t="s">
        <v>64</v>
      </c>
      <c r="C76" s="1">
        <v>20223185030</v>
      </c>
      <c r="D76" s="1" t="s">
        <v>389</v>
      </c>
      <c r="E76" s="1" t="s">
        <v>35</v>
      </c>
      <c r="F76" s="1" t="s">
        <v>278</v>
      </c>
      <c r="G76" s="1" t="s">
        <v>37</v>
      </c>
      <c r="H76" s="1" t="s">
        <v>61</v>
      </c>
      <c r="I76" s="1">
        <v>302</v>
      </c>
      <c r="J76" s="1">
        <v>77.12</v>
      </c>
      <c r="K76" s="1">
        <v>63.744</v>
      </c>
      <c r="L76" s="1">
        <v>63.744</v>
      </c>
      <c r="M76" s="12">
        <f t="shared" si="1"/>
        <v>63.744</v>
      </c>
      <c r="W76" s="15">
        <v>63.744</v>
      </c>
      <c r="X76" s="15">
        <v>63.744</v>
      </c>
      <c r="Y76" s="15">
        <v>63.744</v>
      </c>
      <c r="AC76" s="1" t="s">
        <v>390</v>
      </c>
      <c r="AD76" s="1" t="s">
        <v>85</v>
      </c>
      <c r="AE76" s="1" t="s">
        <v>84</v>
      </c>
      <c r="AF76" s="18" t="s">
        <v>75</v>
      </c>
    </row>
    <row r="77" customHeight="1" spans="1:32">
      <c r="A77" s="1" t="s">
        <v>32</v>
      </c>
      <c r="B77" s="1" t="s">
        <v>77</v>
      </c>
      <c r="C77" s="1">
        <v>20223185014</v>
      </c>
      <c r="D77" s="1" t="s">
        <v>391</v>
      </c>
      <c r="E77" s="1" t="s">
        <v>45</v>
      </c>
      <c r="F77" s="1" t="s">
        <v>278</v>
      </c>
      <c r="G77" s="1" t="s">
        <v>37</v>
      </c>
      <c r="H77" s="1" t="s">
        <v>61</v>
      </c>
      <c r="I77" s="1">
        <v>292</v>
      </c>
      <c r="J77" s="1">
        <v>84.56</v>
      </c>
      <c r="K77" s="1">
        <v>63.632</v>
      </c>
      <c r="L77" s="12">
        <v>63.632</v>
      </c>
      <c r="M77" s="12">
        <f t="shared" si="1"/>
        <v>63.632</v>
      </c>
      <c r="W77" s="12">
        <v>63.632</v>
      </c>
      <c r="X77" s="12">
        <v>63.632</v>
      </c>
      <c r="Y77" s="12">
        <v>63.632</v>
      </c>
      <c r="AC77" s="1" t="s">
        <v>188</v>
      </c>
      <c r="AD77" s="1" t="s">
        <v>84</v>
      </c>
      <c r="AE77" s="1" t="s">
        <v>85</v>
      </c>
      <c r="AF77" s="18" t="s">
        <v>75</v>
      </c>
    </row>
    <row r="78" customHeight="1" spans="1:32">
      <c r="A78" s="1" t="s">
        <v>32</v>
      </c>
      <c r="B78" s="1" t="s">
        <v>64</v>
      </c>
      <c r="C78" s="1">
        <v>20223185068</v>
      </c>
      <c r="D78" s="1" t="s">
        <v>392</v>
      </c>
      <c r="E78" s="1" t="s">
        <v>35</v>
      </c>
      <c r="F78" s="1" t="s">
        <v>278</v>
      </c>
      <c r="G78" s="1" t="s">
        <v>37</v>
      </c>
      <c r="H78" s="1" t="s">
        <v>61</v>
      </c>
      <c r="I78" s="1">
        <v>304</v>
      </c>
      <c r="J78" s="1">
        <v>74.08</v>
      </c>
      <c r="K78" s="1">
        <v>63.456</v>
      </c>
      <c r="L78" s="1">
        <v>63.456</v>
      </c>
      <c r="M78" s="12">
        <f t="shared" si="1"/>
        <v>63.456</v>
      </c>
      <c r="W78" s="15">
        <v>63.456</v>
      </c>
      <c r="X78" s="15">
        <v>63.456</v>
      </c>
      <c r="Y78" s="15">
        <v>63.456</v>
      </c>
      <c r="AC78" s="1" t="s">
        <v>248</v>
      </c>
      <c r="AD78" s="1" t="s">
        <v>85</v>
      </c>
      <c r="AE78" s="1" t="s">
        <v>84</v>
      </c>
      <c r="AF78" s="18" t="s">
        <v>75</v>
      </c>
    </row>
    <row r="79" customHeight="1" spans="1:32">
      <c r="A79" s="1" t="s">
        <v>32</v>
      </c>
      <c r="B79" s="1" t="s">
        <v>64</v>
      </c>
      <c r="C79" s="1">
        <v>20223185059</v>
      </c>
      <c r="D79" s="1" t="s">
        <v>393</v>
      </c>
      <c r="E79" s="1" t="s">
        <v>35</v>
      </c>
      <c r="F79" s="1" t="s">
        <v>278</v>
      </c>
      <c r="G79" s="1" t="s">
        <v>37</v>
      </c>
      <c r="H79" s="1" t="s">
        <v>61</v>
      </c>
      <c r="I79" s="1">
        <v>291</v>
      </c>
      <c r="J79" s="1">
        <v>82.68</v>
      </c>
      <c r="K79" s="1">
        <v>63.096</v>
      </c>
      <c r="L79" s="1">
        <v>63.096</v>
      </c>
      <c r="M79" s="12">
        <f t="shared" si="1"/>
        <v>63.096</v>
      </c>
      <c r="W79" s="15">
        <v>63.096</v>
      </c>
      <c r="X79" s="15">
        <v>63.096</v>
      </c>
      <c r="Y79" s="15">
        <v>63.096</v>
      </c>
      <c r="AC79" s="1" t="s">
        <v>328</v>
      </c>
      <c r="AD79" s="1" t="s">
        <v>85</v>
      </c>
      <c r="AE79" s="1" t="s">
        <v>84</v>
      </c>
      <c r="AF79" s="18" t="s">
        <v>75</v>
      </c>
    </row>
    <row r="80" customHeight="1" spans="1:32">
      <c r="A80" s="1" t="s">
        <v>32</v>
      </c>
      <c r="B80" s="1" t="s">
        <v>77</v>
      </c>
      <c r="C80" s="1">
        <v>20223185036</v>
      </c>
      <c r="D80" s="1" t="s">
        <v>394</v>
      </c>
      <c r="E80" s="1" t="s">
        <v>35</v>
      </c>
      <c r="F80" s="1" t="s">
        <v>278</v>
      </c>
      <c r="G80" s="1" t="s">
        <v>37</v>
      </c>
      <c r="H80" s="1" t="s">
        <v>61</v>
      </c>
      <c r="I80" s="1">
        <v>296</v>
      </c>
      <c r="J80" s="1">
        <v>78.64</v>
      </c>
      <c r="K80" s="1">
        <v>68.92</v>
      </c>
      <c r="L80" s="12">
        <v>63.088</v>
      </c>
      <c r="M80" s="12">
        <f t="shared" si="1"/>
        <v>63.088</v>
      </c>
      <c r="W80" s="12">
        <v>68.92</v>
      </c>
      <c r="X80" s="12">
        <v>63.088</v>
      </c>
      <c r="Y80" s="12">
        <v>63.088</v>
      </c>
      <c r="AC80" s="1" t="s">
        <v>140</v>
      </c>
      <c r="AD80" s="1" t="s">
        <v>84</v>
      </c>
      <c r="AE80" s="1" t="s">
        <v>85</v>
      </c>
      <c r="AF80" s="18" t="s">
        <v>75</v>
      </c>
    </row>
    <row r="81" customHeight="1" spans="1:32">
      <c r="A81" s="1" t="s">
        <v>32</v>
      </c>
      <c r="B81" s="1" t="s">
        <v>33</v>
      </c>
      <c r="C81" s="1">
        <v>20223185071</v>
      </c>
      <c r="D81" s="1" t="s">
        <v>395</v>
      </c>
      <c r="E81" s="1" t="s">
        <v>45</v>
      </c>
      <c r="F81" s="1" t="s">
        <v>278</v>
      </c>
      <c r="G81" s="1" t="s">
        <v>37</v>
      </c>
      <c r="H81" s="1" t="s">
        <v>61</v>
      </c>
      <c r="I81" s="1">
        <v>290</v>
      </c>
      <c r="J81" s="1">
        <v>83.4</v>
      </c>
      <c r="K81" s="1">
        <v>63.08</v>
      </c>
      <c r="L81" s="1">
        <f>I81*0.2*0.8+J81*0.2</f>
        <v>63.08</v>
      </c>
      <c r="M81" s="12">
        <f t="shared" si="1"/>
        <v>63.08</v>
      </c>
      <c r="W81" s="12">
        <v>63.08</v>
      </c>
      <c r="X81" s="12">
        <f>L81+R81</f>
        <v>63.08</v>
      </c>
      <c r="Y81" s="12">
        <f>M81+P81+S81+V81</f>
        <v>63.08</v>
      </c>
      <c r="AC81" s="1" t="s">
        <v>150</v>
      </c>
      <c r="AD81" s="1" t="s">
        <v>40</v>
      </c>
      <c r="AE81" s="1" t="s">
        <v>41</v>
      </c>
      <c r="AF81" s="18" t="s">
        <v>75</v>
      </c>
    </row>
    <row r="82" customHeight="1" spans="1:32">
      <c r="A82" s="1" t="s">
        <v>32</v>
      </c>
      <c r="B82" s="1" t="s">
        <v>120</v>
      </c>
      <c r="C82" s="7">
        <v>20223185055</v>
      </c>
      <c r="D82" s="1" t="s">
        <v>396</v>
      </c>
      <c r="E82" s="1" t="s">
        <v>45</v>
      </c>
      <c r="F82" s="1" t="s">
        <v>278</v>
      </c>
      <c r="G82" s="1" t="s">
        <v>37</v>
      </c>
      <c r="H82" s="1" t="s">
        <v>61</v>
      </c>
      <c r="I82" s="1">
        <v>286</v>
      </c>
      <c r="J82" s="1">
        <v>81.5</v>
      </c>
      <c r="K82" s="1">
        <v>69.35</v>
      </c>
      <c r="L82" s="12">
        <v>62.06</v>
      </c>
      <c r="M82" s="12">
        <f t="shared" si="1"/>
        <v>62.06</v>
      </c>
      <c r="W82" s="12">
        <v>69.35</v>
      </c>
      <c r="X82" s="12">
        <v>62.06</v>
      </c>
      <c r="Y82" s="12">
        <v>62.06</v>
      </c>
      <c r="AC82" s="1" t="s">
        <v>288</v>
      </c>
      <c r="AD82" s="1" t="s">
        <v>123</v>
      </c>
      <c r="AE82" s="1" t="s">
        <v>124</v>
      </c>
      <c r="AF82" s="18" t="s">
        <v>75</v>
      </c>
    </row>
    <row r="83" customHeight="1" spans="1:32">
      <c r="A83" s="1" t="s">
        <v>32</v>
      </c>
      <c r="B83" s="1" t="s">
        <v>77</v>
      </c>
      <c r="C83" s="1">
        <v>20223185063</v>
      </c>
      <c r="D83" s="1" t="s">
        <v>397</v>
      </c>
      <c r="E83" s="1" t="s">
        <v>45</v>
      </c>
      <c r="F83" s="1" t="s">
        <v>278</v>
      </c>
      <c r="G83" s="1" t="s">
        <v>37</v>
      </c>
      <c r="H83" s="1" t="s">
        <v>61</v>
      </c>
      <c r="I83" s="1">
        <v>290</v>
      </c>
      <c r="J83" s="1">
        <v>78.02</v>
      </c>
      <c r="K83" s="1">
        <v>68.01</v>
      </c>
      <c r="L83" s="12">
        <v>62.004</v>
      </c>
      <c r="M83" s="12">
        <f t="shared" si="1"/>
        <v>62.004</v>
      </c>
      <c r="W83" s="12">
        <v>68.01</v>
      </c>
      <c r="X83" s="12">
        <v>62.004</v>
      </c>
      <c r="Y83" s="12">
        <v>62.004</v>
      </c>
      <c r="AC83" s="1" t="s">
        <v>398</v>
      </c>
      <c r="AD83" s="1" t="s">
        <v>84</v>
      </c>
      <c r="AE83" s="1" t="s">
        <v>85</v>
      </c>
      <c r="AF83" s="18" t="s">
        <v>75</v>
      </c>
    </row>
    <row r="84" customHeight="1" spans="1:32">
      <c r="A84" s="1" t="s">
        <v>32</v>
      </c>
      <c r="B84" s="1" t="s">
        <v>64</v>
      </c>
      <c r="C84" s="1">
        <v>20223185060</v>
      </c>
      <c r="D84" s="1" t="s">
        <v>399</v>
      </c>
      <c r="E84" s="1" t="s">
        <v>35</v>
      </c>
      <c r="F84" s="1" t="s">
        <v>278</v>
      </c>
      <c r="G84" s="1" t="s">
        <v>37</v>
      </c>
      <c r="H84" s="1" t="s">
        <v>61</v>
      </c>
      <c r="I84" s="1">
        <v>285</v>
      </c>
      <c r="J84" s="1">
        <v>81.7</v>
      </c>
      <c r="K84" s="1">
        <v>61.94</v>
      </c>
      <c r="L84" s="1">
        <v>61.94</v>
      </c>
      <c r="M84" s="12">
        <f t="shared" si="1"/>
        <v>61.94</v>
      </c>
      <c r="W84" s="15">
        <v>61.94</v>
      </c>
      <c r="X84" s="15">
        <v>61.94</v>
      </c>
      <c r="Y84" s="15">
        <v>61.94</v>
      </c>
      <c r="AC84" s="1" t="s">
        <v>115</v>
      </c>
      <c r="AD84" s="1" t="s">
        <v>85</v>
      </c>
      <c r="AE84" s="1" t="s">
        <v>84</v>
      </c>
      <c r="AF84" s="18" t="s">
        <v>75</v>
      </c>
    </row>
    <row r="85" customHeight="1" spans="1:32">
      <c r="A85" s="1" t="s">
        <v>32</v>
      </c>
      <c r="B85" s="1" t="s">
        <v>58</v>
      </c>
      <c r="C85" s="1">
        <v>20223185047</v>
      </c>
      <c r="D85" s="1" t="s">
        <v>400</v>
      </c>
      <c r="E85" s="1" t="s">
        <v>45</v>
      </c>
      <c r="F85" s="1" t="s">
        <v>278</v>
      </c>
      <c r="G85" s="1" t="s">
        <v>37</v>
      </c>
      <c r="H85" s="1" t="s">
        <v>61</v>
      </c>
      <c r="I85" s="1">
        <v>295</v>
      </c>
      <c r="J85" s="1">
        <v>73.48</v>
      </c>
      <c r="K85" s="1">
        <v>61.896</v>
      </c>
      <c r="L85" s="12">
        <v>61.896</v>
      </c>
      <c r="M85" s="12">
        <f t="shared" si="1"/>
        <v>61.896</v>
      </c>
      <c r="W85" s="12">
        <v>61.896</v>
      </c>
      <c r="X85" s="12">
        <v>61.896</v>
      </c>
      <c r="Y85" s="12">
        <f>M85+P85+S85</f>
        <v>61.896</v>
      </c>
      <c r="AC85" s="1" t="s">
        <v>401</v>
      </c>
      <c r="AD85" s="1" t="s">
        <v>41</v>
      </c>
      <c r="AE85" s="1" t="s">
        <v>99</v>
      </c>
      <c r="AF85" s="18" t="s">
        <v>75</v>
      </c>
    </row>
    <row r="86" customHeight="1" spans="1:32">
      <c r="A86" s="1" t="s">
        <v>32</v>
      </c>
      <c r="B86" s="1" t="s">
        <v>77</v>
      </c>
      <c r="C86" s="1">
        <v>20223185011</v>
      </c>
      <c r="D86" s="1" t="s">
        <v>402</v>
      </c>
      <c r="E86" s="1" t="s">
        <v>35</v>
      </c>
      <c r="F86" s="1" t="s">
        <v>278</v>
      </c>
      <c r="G86" s="1" t="s">
        <v>37</v>
      </c>
      <c r="H86" s="1" t="s">
        <v>61</v>
      </c>
      <c r="I86" s="1">
        <v>285</v>
      </c>
      <c r="J86" s="1">
        <v>78.98</v>
      </c>
      <c r="K86" s="1">
        <v>61.398</v>
      </c>
      <c r="L86" s="12">
        <v>61.396</v>
      </c>
      <c r="M86" s="12">
        <f t="shared" si="1"/>
        <v>61.396</v>
      </c>
      <c r="W86" s="12">
        <v>61.398</v>
      </c>
      <c r="X86" s="12">
        <v>61.396</v>
      </c>
      <c r="Y86" s="12">
        <v>61.396</v>
      </c>
      <c r="AC86" s="1" t="s">
        <v>180</v>
      </c>
      <c r="AD86" s="1" t="s">
        <v>84</v>
      </c>
      <c r="AE86" s="1" t="s">
        <v>85</v>
      </c>
      <c r="AF86" s="18" t="s">
        <v>75</v>
      </c>
    </row>
    <row r="87" customHeight="1" spans="1:32">
      <c r="A87" s="1" t="s">
        <v>32</v>
      </c>
      <c r="B87" s="1" t="s">
        <v>77</v>
      </c>
      <c r="C87" s="1">
        <v>20223185032</v>
      </c>
      <c r="D87" s="1" t="s">
        <v>403</v>
      </c>
      <c r="E87" s="1" t="s">
        <v>45</v>
      </c>
      <c r="F87" s="1" t="s">
        <v>278</v>
      </c>
      <c r="G87" s="1" t="s">
        <v>37</v>
      </c>
      <c r="H87" s="1" t="s">
        <v>61</v>
      </c>
      <c r="I87" s="1">
        <v>281</v>
      </c>
      <c r="J87" s="1">
        <v>80.72</v>
      </c>
      <c r="K87" s="1">
        <v>61.104</v>
      </c>
      <c r="L87" s="12">
        <v>61.104</v>
      </c>
      <c r="M87" s="12">
        <f t="shared" si="1"/>
        <v>61.104</v>
      </c>
      <c r="W87" s="12">
        <v>61.104</v>
      </c>
      <c r="X87" s="12">
        <v>61.104</v>
      </c>
      <c r="Y87" s="12">
        <v>61.104</v>
      </c>
      <c r="AC87" s="1" t="s">
        <v>335</v>
      </c>
      <c r="AD87" s="1" t="s">
        <v>84</v>
      </c>
      <c r="AE87" s="1" t="s">
        <v>85</v>
      </c>
      <c r="AF87" s="18" t="s">
        <v>75</v>
      </c>
    </row>
    <row r="88" customHeight="1" spans="1:32">
      <c r="A88" s="1" t="s">
        <v>32</v>
      </c>
      <c r="B88" s="1" t="s">
        <v>52</v>
      </c>
      <c r="C88" s="1">
        <v>20223185081</v>
      </c>
      <c r="D88" s="1" t="s">
        <v>404</v>
      </c>
      <c r="E88" s="1" t="s">
        <v>35</v>
      </c>
      <c r="F88" s="1" t="s">
        <v>278</v>
      </c>
      <c r="G88" s="1" t="s">
        <v>37</v>
      </c>
      <c r="H88" s="1" t="s">
        <v>61</v>
      </c>
      <c r="I88" s="1">
        <v>287</v>
      </c>
      <c r="J88" s="1">
        <v>71.64</v>
      </c>
      <c r="K88" s="1">
        <v>64.52</v>
      </c>
      <c r="L88" s="12">
        <v>60.248</v>
      </c>
      <c r="M88" s="12">
        <f t="shared" si="1"/>
        <v>60.248</v>
      </c>
      <c r="W88" s="12">
        <v>64.52</v>
      </c>
      <c r="X88" s="12">
        <v>60.248</v>
      </c>
      <c r="Y88" s="12">
        <v>60.248</v>
      </c>
      <c r="AC88" s="1" t="s">
        <v>209</v>
      </c>
      <c r="AD88" s="1" t="s">
        <v>48</v>
      </c>
      <c r="AE88" s="1" t="s">
        <v>55</v>
      </c>
      <c r="AF88" s="18" t="s">
        <v>75</v>
      </c>
    </row>
    <row r="89" customHeight="1" spans="1:32">
      <c r="A89" s="1" t="s">
        <v>32</v>
      </c>
      <c r="B89" s="1" t="s">
        <v>58</v>
      </c>
      <c r="C89" s="1">
        <v>20223185035</v>
      </c>
      <c r="D89" s="1" t="s">
        <v>405</v>
      </c>
      <c r="E89" s="1" t="s">
        <v>35</v>
      </c>
      <c r="F89" s="1" t="s">
        <v>278</v>
      </c>
      <c r="G89" s="1" t="s">
        <v>37</v>
      </c>
      <c r="H89" s="1" t="s">
        <v>61</v>
      </c>
      <c r="I89" s="1">
        <v>278</v>
      </c>
      <c r="J89" s="1">
        <v>77.14</v>
      </c>
      <c r="K89" s="1">
        <v>59.908</v>
      </c>
      <c r="L89" s="12">
        <v>59.908</v>
      </c>
      <c r="M89" s="12">
        <f t="shared" si="1"/>
        <v>59.908</v>
      </c>
      <c r="W89" s="12">
        <v>59.908</v>
      </c>
      <c r="X89" s="12">
        <v>59.908</v>
      </c>
      <c r="Y89" s="12">
        <f>M89+P89+S89</f>
        <v>59.908</v>
      </c>
      <c r="AC89" s="1" t="s">
        <v>406</v>
      </c>
      <c r="AD89" s="1" t="s">
        <v>41</v>
      </c>
      <c r="AE89" s="1" t="s">
        <v>99</v>
      </c>
      <c r="AF89" s="18" t="s">
        <v>75</v>
      </c>
    </row>
    <row r="90" customHeight="1" spans="1:32">
      <c r="A90" s="1" t="s">
        <v>32</v>
      </c>
      <c r="B90" s="1" t="s">
        <v>43</v>
      </c>
      <c r="C90" s="1">
        <v>20223185057</v>
      </c>
      <c r="D90" s="1" t="s">
        <v>407</v>
      </c>
      <c r="E90" s="1" t="s">
        <v>45</v>
      </c>
      <c r="F90" s="1" t="s">
        <v>278</v>
      </c>
      <c r="G90" s="1" t="s">
        <v>37</v>
      </c>
      <c r="H90" s="1" t="s">
        <v>61</v>
      </c>
      <c r="I90" s="1">
        <v>274</v>
      </c>
      <c r="J90" s="1">
        <v>78.92</v>
      </c>
      <c r="K90" s="1">
        <v>59.624</v>
      </c>
      <c r="L90" s="12">
        <v>59.624</v>
      </c>
      <c r="M90" s="12">
        <f t="shared" si="1"/>
        <v>59.624</v>
      </c>
      <c r="W90" s="12">
        <v>59.624</v>
      </c>
      <c r="X90" s="12">
        <v>59.624</v>
      </c>
      <c r="Y90" s="12">
        <v>59.624</v>
      </c>
      <c r="AB90" s="1" t="s">
        <v>110</v>
      </c>
      <c r="AC90" s="1" t="s">
        <v>197</v>
      </c>
      <c r="AD90" s="1" t="s">
        <v>47</v>
      </c>
      <c r="AE90" s="1" t="s">
        <v>48</v>
      </c>
      <c r="AF90" s="18" t="s">
        <v>75</v>
      </c>
    </row>
    <row r="91" customHeight="1" spans="1:32">
      <c r="A91" s="1" t="s">
        <v>32</v>
      </c>
      <c r="B91" s="1" t="s">
        <v>58</v>
      </c>
      <c r="C91" s="1">
        <v>20223185070</v>
      </c>
      <c r="D91" s="1" t="s">
        <v>408</v>
      </c>
      <c r="E91" s="1" t="s">
        <v>35</v>
      </c>
      <c r="F91" s="1" t="s">
        <v>278</v>
      </c>
      <c r="G91" s="1" t="s">
        <v>37</v>
      </c>
      <c r="H91" s="1" t="s">
        <v>61</v>
      </c>
      <c r="I91" s="1">
        <v>277</v>
      </c>
      <c r="J91" s="1">
        <v>69.12</v>
      </c>
      <c r="K91" s="1">
        <v>58.144</v>
      </c>
      <c r="L91" s="12">
        <v>58.144</v>
      </c>
      <c r="M91" s="12">
        <f t="shared" si="1"/>
        <v>58.144</v>
      </c>
      <c r="W91" s="12">
        <v>58.144</v>
      </c>
      <c r="X91" s="12">
        <v>58.144</v>
      </c>
      <c r="Y91" s="12">
        <f>M91+P91+S91</f>
        <v>58.144</v>
      </c>
      <c r="AC91" s="1" t="s">
        <v>406</v>
      </c>
      <c r="AD91" s="1" t="s">
        <v>41</v>
      </c>
      <c r="AE91" s="1" t="s">
        <v>99</v>
      </c>
      <c r="AF91" s="18" t="s">
        <v>75</v>
      </c>
    </row>
  </sheetData>
  <sortState ref="A2:AF91">
    <sortCondition ref="Y1:Y91" descending="1"/>
  </sortState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9"/>
  <sheetViews>
    <sheetView zoomScale="97" zoomScaleNormal="97" workbookViewId="0">
      <pane ySplit="1" topLeftCell="A46" activePane="bottomLeft" state="frozen"/>
      <selection/>
      <selection pane="bottomLeft" activeCell="AH56" sqref="AH56"/>
    </sheetView>
  </sheetViews>
  <sheetFormatPr defaultColWidth="9" defaultRowHeight="30" customHeight="1"/>
  <cols>
    <col min="1" max="1" width="9" style="1"/>
    <col min="2" max="2" width="11.2666666666667" style="1" customWidth="1"/>
    <col min="3" max="3" width="13" style="1" customWidth="1"/>
    <col min="4" max="7" width="9" style="1"/>
    <col min="8" max="8" width="15.6" style="1" customWidth="1"/>
    <col min="9" max="9" width="13" style="1" customWidth="1"/>
    <col min="10" max="10" width="14.2666666666667" style="1" customWidth="1"/>
    <col min="11" max="11" width="13.6" style="1" customWidth="1"/>
    <col min="12" max="13" width="9.06666666666667" style="1" customWidth="1"/>
    <col min="14" max="14" width="15.8666666666667" style="1" hidden="1" customWidth="1"/>
    <col min="15" max="15" width="13.6" style="1" hidden="1" customWidth="1"/>
    <col min="16" max="16" width="12.4666666666667" style="1" hidden="1" customWidth="1"/>
    <col min="17" max="17" width="23.2666666666667" style="1" hidden="1" customWidth="1"/>
    <col min="18" max="18" width="23.4" style="1" hidden="1" customWidth="1"/>
    <col min="19" max="24" width="9.06666666666667" style="1" hidden="1" customWidth="1"/>
    <col min="25" max="25" width="9.06666666666667" style="1" customWidth="1"/>
    <col min="26" max="26" width="9" style="1" hidden="1" customWidth="1"/>
    <col min="27" max="27" width="9.06666666666667" style="1" hidden="1" customWidth="1"/>
    <col min="28" max="29" width="9" style="1" hidden="1" customWidth="1"/>
    <col min="30" max="31" width="15.6666666666667" style="1" hidden="1" customWidth="1"/>
    <col min="32" max="16384" width="9" style="1"/>
  </cols>
  <sheetData>
    <row r="1" ht="108" spans="1:3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8" t="s">
        <v>11</v>
      </c>
      <c r="M1" s="9" t="s">
        <v>12</v>
      </c>
      <c r="N1" s="2" t="s">
        <v>13</v>
      </c>
      <c r="O1" s="2" t="s">
        <v>14</v>
      </c>
      <c r="P1" s="9" t="s">
        <v>15</v>
      </c>
      <c r="Q1" s="2" t="s">
        <v>16</v>
      </c>
      <c r="R1" s="2" t="s">
        <v>17</v>
      </c>
      <c r="S1" s="9" t="s">
        <v>18</v>
      </c>
      <c r="T1" s="2" t="s">
        <v>19</v>
      </c>
      <c r="U1" s="2" t="s">
        <v>20</v>
      </c>
      <c r="V1" s="9" t="s">
        <v>21</v>
      </c>
      <c r="W1" s="8" t="s">
        <v>22</v>
      </c>
      <c r="X1" s="8" t="s">
        <v>23</v>
      </c>
      <c r="Y1" s="9" t="s">
        <v>24</v>
      </c>
      <c r="Z1" s="2" t="s">
        <v>25</v>
      </c>
      <c r="AA1" s="2" t="s">
        <v>26</v>
      </c>
      <c r="AB1" s="9" t="s">
        <v>27</v>
      </c>
      <c r="AC1" s="2" t="s">
        <v>28</v>
      </c>
      <c r="AD1" s="2" t="s">
        <v>29</v>
      </c>
      <c r="AE1" s="9" t="s">
        <v>30</v>
      </c>
      <c r="AF1" s="9" t="s">
        <v>31</v>
      </c>
    </row>
    <row r="2" customHeight="1" spans="1:32">
      <c r="A2" s="3" t="s">
        <v>32</v>
      </c>
      <c r="B2" s="3" t="s">
        <v>52</v>
      </c>
      <c r="C2" s="3">
        <v>20222145012</v>
      </c>
      <c r="D2" s="3" t="s">
        <v>409</v>
      </c>
      <c r="E2" s="3" t="s">
        <v>35</v>
      </c>
      <c r="F2" s="3" t="s">
        <v>36</v>
      </c>
      <c r="G2" s="3" t="s">
        <v>37</v>
      </c>
      <c r="H2" s="3" t="s">
        <v>61</v>
      </c>
      <c r="I2" s="3">
        <v>368</v>
      </c>
      <c r="J2" s="3">
        <v>86.58</v>
      </c>
      <c r="K2" s="3">
        <v>76.2</v>
      </c>
      <c r="L2" s="10">
        <v>76.196</v>
      </c>
      <c r="M2" s="10">
        <f t="shared" ref="M2:M59" si="0">I2*0.16+J2*0.2</f>
        <v>76.196</v>
      </c>
      <c r="N2" s="3" t="s">
        <v>410</v>
      </c>
      <c r="O2" s="3">
        <v>16</v>
      </c>
      <c r="P2" s="3" t="s">
        <v>411</v>
      </c>
      <c r="Q2" s="3" t="s">
        <v>412</v>
      </c>
      <c r="R2" s="3">
        <v>4</v>
      </c>
      <c r="S2" s="3" t="s">
        <v>413</v>
      </c>
      <c r="T2" s="3"/>
      <c r="U2" s="3"/>
      <c r="V2" s="3"/>
      <c r="W2" s="10">
        <v>96.2</v>
      </c>
      <c r="X2" s="10">
        <v>96.2</v>
      </c>
      <c r="Y2" s="10">
        <f>X2-1</f>
        <v>95.2</v>
      </c>
      <c r="Z2" s="3"/>
      <c r="AA2" s="3" t="s">
        <v>414</v>
      </c>
      <c r="AB2" s="3" t="s">
        <v>415</v>
      </c>
      <c r="AC2" s="3" t="s">
        <v>54</v>
      </c>
      <c r="AD2" s="3" t="s">
        <v>48</v>
      </c>
      <c r="AE2" s="3" t="s">
        <v>55</v>
      </c>
      <c r="AF2" s="16" t="s">
        <v>42</v>
      </c>
    </row>
    <row r="3" customHeight="1" spans="1:32">
      <c r="A3" s="3" t="s">
        <v>32</v>
      </c>
      <c r="B3" s="3" t="s">
        <v>58</v>
      </c>
      <c r="C3" s="3">
        <v>20222145010</v>
      </c>
      <c r="D3" s="3" t="s">
        <v>416</v>
      </c>
      <c r="E3" s="3" t="s">
        <v>45</v>
      </c>
      <c r="F3" s="3" t="s">
        <v>36</v>
      </c>
      <c r="G3" s="3" t="s">
        <v>37</v>
      </c>
      <c r="H3" s="3" t="s">
        <v>61</v>
      </c>
      <c r="I3" s="3">
        <v>342</v>
      </c>
      <c r="J3" s="3">
        <v>83.86</v>
      </c>
      <c r="K3" s="3">
        <v>71.492</v>
      </c>
      <c r="L3" s="10">
        <v>71.492</v>
      </c>
      <c r="M3" s="10">
        <f t="shared" si="0"/>
        <v>71.492</v>
      </c>
      <c r="N3" s="3" t="s">
        <v>417</v>
      </c>
      <c r="O3" s="3">
        <v>10</v>
      </c>
      <c r="P3" s="3">
        <v>10</v>
      </c>
      <c r="Q3" s="3" t="s">
        <v>418</v>
      </c>
      <c r="R3" s="3">
        <v>5</v>
      </c>
      <c r="S3" s="3">
        <v>5</v>
      </c>
      <c r="T3" s="3"/>
      <c r="U3" s="3"/>
      <c r="V3" s="3"/>
      <c r="W3" s="10">
        <v>86.492</v>
      </c>
      <c r="X3" s="10">
        <v>86.492</v>
      </c>
      <c r="Y3" s="10">
        <f>M3+P3+S3</f>
        <v>86.492</v>
      </c>
      <c r="Z3" s="3" t="s">
        <v>96</v>
      </c>
      <c r="AA3" s="3" t="s">
        <v>419</v>
      </c>
      <c r="AB3" s="3" t="s">
        <v>419</v>
      </c>
      <c r="AC3" s="3" t="s">
        <v>185</v>
      </c>
      <c r="AD3" s="3" t="s">
        <v>41</v>
      </c>
      <c r="AE3" s="3" t="s">
        <v>99</v>
      </c>
      <c r="AF3" s="16" t="s">
        <v>42</v>
      </c>
    </row>
    <row r="4" customHeight="1" spans="1:32">
      <c r="A4" s="3" t="s">
        <v>32</v>
      </c>
      <c r="B4" s="3" t="s">
        <v>58</v>
      </c>
      <c r="C4" s="3">
        <v>20222145051</v>
      </c>
      <c r="D4" s="3" t="s">
        <v>420</v>
      </c>
      <c r="E4" s="3" t="s">
        <v>35</v>
      </c>
      <c r="F4" s="3" t="s">
        <v>36</v>
      </c>
      <c r="G4" s="3" t="s">
        <v>37</v>
      </c>
      <c r="H4" s="3" t="s">
        <v>61</v>
      </c>
      <c r="I4" s="3">
        <v>376</v>
      </c>
      <c r="J4" s="3">
        <v>90.1</v>
      </c>
      <c r="K4" s="3">
        <v>78.18</v>
      </c>
      <c r="L4" s="10">
        <v>78.18</v>
      </c>
      <c r="M4" s="10">
        <f t="shared" si="0"/>
        <v>78.18</v>
      </c>
      <c r="N4" s="3"/>
      <c r="O4" s="3"/>
      <c r="P4" s="3"/>
      <c r="Q4" s="3" t="s">
        <v>421</v>
      </c>
      <c r="R4" s="3">
        <v>1.5</v>
      </c>
      <c r="S4" s="3">
        <v>1.5</v>
      </c>
      <c r="T4" s="3"/>
      <c r="U4" s="3"/>
      <c r="V4" s="3"/>
      <c r="W4" s="10">
        <v>79.68</v>
      </c>
      <c r="X4" s="10">
        <v>79.68</v>
      </c>
      <c r="Y4" s="10">
        <f>M4+P4+S4</f>
        <v>79.68</v>
      </c>
      <c r="Z4" s="3"/>
      <c r="AA4" s="3" t="s">
        <v>421</v>
      </c>
      <c r="AB4" s="3" t="s">
        <v>421</v>
      </c>
      <c r="AC4" s="3" t="s">
        <v>185</v>
      </c>
      <c r="AD4" s="3" t="s">
        <v>41</v>
      </c>
      <c r="AE4" s="3" t="s">
        <v>99</v>
      </c>
      <c r="AF4" s="16" t="s">
        <v>42</v>
      </c>
    </row>
    <row r="5" customHeight="1" spans="1:32">
      <c r="A5" s="3" t="s">
        <v>32</v>
      </c>
      <c r="B5" s="3" t="s">
        <v>120</v>
      </c>
      <c r="C5" s="4">
        <v>20222145059</v>
      </c>
      <c r="D5" s="3" t="s">
        <v>422</v>
      </c>
      <c r="E5" s="3" t="s">
        <v>35</v>
      </c>
      <c r="F5" s="3" t="s">
        <v>36</v>
      </c>
      <c r="G5" s="3" t="s">
        <v>37</v>
      </c>
      <c r="H5" s="3" t="s">
        <v>61</v>
      </c>
      <c r="I5" s="3">
        <v>363</v>
      </c>
      <c r="J5" s="3">
        <v>85.9</v>
      </c>
      <c r="K5" s="3">
        <v>75.26</v>
      </c>
      <c r="L5" s="10">
        <v>75.26</v>
      </c>
      <c r="M5" s="10">
        <f t="shared" ref="M5:M12" si="1">I5*0.16+J5*0.2</f>
        <v>75.26</v>
      </c>
      <c r="N5" s="3"/>
      <c r="O5" s="3"/>
      <c r="P5" s="3"/>
      <c r="Q5" s="3" t="s">
        <v>423</v>
      </c>
      <c r="R5" s="3">
        <v>4</v>
      </c>
      <c r="S5" s="3"/>
      <c r="T5" s="3"/>
      <c r="U5" s="3"/>
      <c r="V5" s="3"/>
      <c r="W5" s="10">
        <v>79.26</v>
      </c>
      <c r="X5" s="10">
        <v>79.26</v>
      </c>
      <c r="Y5" s="10">
        <v>79.26</v>
      </c>
      <c r="Z5" s="3"/>
      <c r="AA5" s="3"/>
      <c r="AB5" s="3"/>
      <c r="AC5" s="3" t="s">
        <v>288</v>
      </c>
      <c r="AD5" s="3" t="s">
        <v>123</v>
      </c>
      <c r="AE5" s="3" t="s">
        <v>124</v>
      </c>
      <c r="AF5" s="16" t="s">
        <v>42</v>
      </c>
    </row>
    <row r="6" customHeight="1" spans="1:32">
      <c r="A6" s="3" t="s">
        <v>32</v>
      </c>
      <c r="B6" s="3" t="s">
        <v>86</v>
      </c>
      <c r="C6" s="3">
        <v>20222145038</v>
      </c>
      <c r="D6" s="3" t="s">
        <v>424</v>
      </c>
      <c r="E6" s="3" t="s">
        <v>45</v>
      </c>
      <c r="F6" s="3" t="s">
        <v>36</v>
      </c>
      <c r="G6" s="3" t="s">
        <v>37</v>
      </c>
      <c r="H6" s="3" t="s">
        <v>61</v>
      </c>
      <c r="I6" s="3">
        <v>384</v>
      </c>
      <c r="J6" s="3">
        <v>83.18</v>
      </c>
      <c r="K6" s="3">
        <v>78.076</v>
      </c>
      <c r="L6" s="10">
        <v>78.076</v>
      </c>
      <c r="M6" s="10">
        <f t="shared" si="1"/>
        <v>78.076</v>
      </c>
      <c r="N6" s="3"/>
      <c r="O6" s="3"/>
      <c r="P6" s="3"/>
      <c r="Q6" s="3"/>
      <c r="R6" s="3"/>
      <c r="S6" s="3"/>
      <c r="T6" s="3"/>
      <c r="U6" s="3"/>
      <c r="V6" s="3"/>
      <c r="W6" s="10">
        <v>78.076</v>
      </c>
      <c r="X6" s="10">
        <v>78.076</v>
      </c>
      <c r="Y6" s="10">
        <v>78.076</v>
      </c>
      <c r="Z6" s="3"/>
      <c r="AA6" s="3"/>
      <c r="AB6" s="3"/>
      <c r="AC6" s="3" t="s">
        <v>158</v>
      </c>
      <c r="AD6" s="3" t="s">
        <v>91</v>
      </c>
      <c r="AE6" s="3" t="s">
        <v>92</v>
      </c>
      <c r="AF6" s="16" t="s">
        <v>42</v>
      </c>
    </row>
    <row r="7" customHeight="1" spans="1:32">
      <c r="A7" s="3" t="s">
        <v>32</v>
      </c>
      <c r="B7" s="3" t="s">
        <v>33</v>
      </c>
      <c r="C7" s="3">
        <v>20222145064</v>
      </c>
      <c r="D7" s="3" t="s">
        <v>425</v>
      </c>
      <c r="E7" s="3" t="s">
        <v>35</v>
      </c>
      <c r="F7" s="3" t="s">
        <v>36</v>
      </c>
      <c r="G7" s="3" t="s">
        <v>37</v>
      </c>
      <c r="H7" s="3" t="s">
        <v>61</v>
      </c>
      <c r="I7" s="3">
        <v>356</v>
      </c>
      <c r="J7" s="3">
        <v>85.48</v>
      </c>
      <c r="K7" s="3">
        <v>74.056</v>
      </c>
      <c r="L7" s="3">
        <f>I7*0.2*0.8+J7*0.2</f>
        <v>74.056</v>
      </c>
      <c r="M7" s="10">
        <f t="shared" si="1"/>
        <v>74.056</v>
      </c>
      <c r="N7" s="3"/>
      <c r="O7" s="3"/>
      <c r="P7" s="3"/>
      <c r="Q7" s="3" t="s">
        <v>426</v>
      </c>
      <c r="R7" s="3">
        <v>4</v>
      </c>
      <c r="S7" s="3" t="s">
        <v>426</v>
      </c>
      <c r="T7" s="3"/>
      <c r="U7" s="3"/>
      <c r="V7" s="3"/>
      <c r="W7" s="10">
        <v>78.056</v>
      </c>
      <c r="X7" s="10">
        <v>78.056</v>
      </c>
      <c r="Y7" s="10">
        <f>M7+P7+4+V7</f>
        <v>78.056</v>
      </c>
      <c r="Z7" s="3"/>
      <c r="AA7" s="3"/>
      <c r="AB7" s="3"/>
      <c r="AC7" s="3" t="s">
        <v>132</v>
      </c>
      <c r="AD7" s="3" t="s">
        <v>40</v>
      </c>
      <c r="AE7" s="3" t="s">
        <v>41</v>
      </c>
      <c r="AF7" s="16" t="s">
        <v>42</v>
      </c>
    </row>
    <row r="8" customHeight="1" spans="1:32">
      <c r="A8" s="3" t="s">
        <v>32</v>
      </c>
      <c r="B8" s="3" t="s">
        <v>64</v>
      </c>
      <c r="C8" s="3">
        <v>20222145011</v>
      </c>
      <c r="D8" s="3" t="s">
        <v>427</v>
      </c>
      <c r="E8" s="3" t="s">
        <v>35</v>
      </c>
      <c r="F8" s="3" t="s">
        <v>36</v>
      </c>
      <c r="G8" s="3" t="s">
        <v>37</v>
      </c>
      <c r="H8" s="3" t="s">
        <v>61</v>
      </c>
      <c r="I8" s="3">
        <v>379</v>
      </c>
      <c r="J8" s="3">
        <v>83.2</v>
      </c>
      <c r="K8" s="3">
        <v>77.28</v>
      </c>
      <c r="L8" s="3">
        <v>77.28</v>
      </c>
      <c r="M8" s="10">
        <f t="shared" si="1"/>
        <v>77.28</v>
      </c>
      <c r="N8" s="3"/>
      <c r="O8" s="3"/>
      <c r="P8" s="3"/>
      <c r="Q8" s="3"/>
      <c r="R8" s="3"/>
      <c r="S8" s="3"/>
      <c r="T8" s="3"/>
      <c r="U8" s="3"/>
      <c r="V8" s="3"/>
      <c r="W8" s="13">
        <v>77.28</v>
      </c>
      <c r="X8" s="13">
        <v>77.28</v>
      </c>
      <c r="Y8" s="13">
        <v>77.28</v>
      </c>
      <c r="Z8" s="3"/>
      <c r="AA8" s="3"/>
      <c r="AB8" s="3"/>
      <c r="AC8" s="3" t="s">
        <v>117</v>
      </c>
      <c r="AD8" s="3" t="s">
        <v>85</v>
      </c>
      <c r="AE8" s="3" t="s">
        <v>84</v>
      </c>
      <c r="AF8" s="16" t="s">
        <v>42</v>
      </c>
    </row>
    <row r="9" customHeight="1" spans="1:32">
      <c r="A9" s="3" t="s">
        <v>32</v>
      </c>
      <c r="B9" s="3" t="s">
        <v>77</v>
      </c>
      <c r="C9" s="3">
        <v>20222145014</v>
      </c>
      <c r="D9" s="3" t="s">
        <v>428</v>
      </c>
      <c r="E9" s="3" t="s">
        <v>35</v>
      </c>
      <c r="F9" s="3" t="s">
        <v>36</v>
      </c>
      <c r="G9" s="3" t="s">
        <v>37</v>
      </c>
      <c r="H9" s="3" t="s">
        <v>61</v>
      </c>
      <c r="I9" s="3">
        <v>368</v>
      </c>
      <c r="J9" s="3">
        <v>89.38</v>
      </c>
      <c r="K9" s="3">
        <v>76.756</v>
      </c>
      <c r="L9" s="10">
        <v>76.756</v>
      </c>
      <c r="M9" s="10">
        <f t="shared" si="1"/>
        <v>76.756</v>
      </c>
      <c r="N9" s="3"/>
      <c r="O9" s="3"/>
      <c r="P9" s="3"/>
      <c r="Q9" s="3"/>
      <c r="R9" s="3"/>
      <c r="S9" s="3"/>
      <c r="T9" s="3"/>
      <c r="U9" s="3"/>
      <c r="V9" s="3"/>
      <c r="W9" s="10">
        <v>76.756</v>
      </c>
      <c r="X9" s="10">
        <v>76.756</v>
      </c>
      <c r="Y9" s="10">
        <v>76.756</v>
      </c>
      <c r="Z9" s="3"/>
      <c r="AA9" s="3"/>
      <c r="AB9" s="3"/>
      <c r="AC9" s="3" t="s">
        <v>335</v>
      </c>
      <c r="AD9" s="3" t="s">
        <v>84</v>
      </c>
      <c r="AE9" s="3" t="s">
        <v>85</v>
      </c>
      <c r="AF9" s="16" t="s">
        <v>42</v>
      </c>
    </row>
    <row r="10" customHeight="1" spans="1:32">
      <c r="A10" s="3" t="s">
        <v>32</v>
      </c>
      <c r="B10" s="3" t="s">
        <v>120</v>
      </c>
      <c r="C10" s="4">
        <v>20222145061</v>
      </c>
      <c r="D10" s="3" t="s">
        <v>429</v>
      </c>
      <c r="E10" s="3" t="s">
        <v>35</v>
      </c>
      <c r="F10" s="3" t="s">
        <v>36</v>
      </c>
      <c r="G10" s="3" t="s">
        <v>37</v>
      </c>
      <c r="H10" s="3" t="s">
        <v>61</v>
      </c>
      <c r="I10" s="3">
        <v>366</v>
      </c>
      <c r="J10" s="3">
        <v>90.94</v>
      </c>
      <c r="K10" s="3">
        <v>76.748</v>
      </c>
      <c r="L10" s="10">
        <v>76.748</v>
      </c>
      <c r="M10" s="10">
        <f t="shared" si="1"/>
        <v>76.748</v>
      </c>
      <c r="N10" s="3"/>
      <c r="O10" s="3"/>
      <c r="P10" s="3"/>
      <c r="Q10" s="3"/>
      <c r="R10" s="3"/>
      <c r="S10" s="3"/>
      <c r="T10" s="3"/>
      <c r="U10" s="3"/>
      <c r="V10" s="3"/>
      <c r="W10" s="10">
        <v>76.748</v>
      </c>
      <c r="X10" s="10">
        <v>76.748</v>
      </c>
      <c r="Y10" s="10">
        <v>76.75</v>
      </c>
      <c r="Z10" s="3"/>
      <c r="AA10" s="3"/>
      <c r="AB10" s="3"/>
      <c r="AC10" s="3" t="s">
        <v>122</v>
      </c>
      <c r="AD10" s="3" t="s">
        <v>123</v>
      </c>
      <c r="AE10" s="3" t="s">
        <v>124</v>
      </c>
      <c r="AF10" s="16" t="s">
        <v>42</v>
      </c>
    </row>
    <row r="11" customHeight="1" spans="1:32">
      <c r="A11" s="3" t="s">
        <v>32</v>
      </c>
      <c r="B11" s="3" t="s">
        <v>64</v>
      </c>
      <c r="C11" s="3">
        <v>20222145003</v>
      </c>
      <c r="D11" s="3" t="s">
        <v>430</v>
      </c>
      <c r="E11" s="3" t="s">
        <v>45</v>
      </c>
      <c r="F11" s="3" t="s">
        <v>36</v>
      </c>
      <c r="G11" s="3" t="s">
        <v>37</v>
      </c>
      <c r="H11" s="3" t="s">
        <v>61</v>
      </c>
      <c r="I11" s="3">
        <v>364</v>
      </c>
      <c r="J11" s="3">
        <v>86.06</v>
      </c>
      <c r="K11" s="3">
        <v>75.452</v>
      </c>
      <c r="L11" s="3">
        <v>75.452</v>
      </c>
      <c r="M11" s="10">
        <f t="shared" si="1"/>
        <v>75.452</v>
      </c>
      <c r="N11" s="3"/>
      <c r="O11" s="3"/>
      <c r="P11" s="3"/>
      <c r="Q11" s="3"/>
      <c r="R11" s="3"/>
      <c r="S11" s="3"/>
      <c r="T11" s="3"/>
      <c r="U11" s="3"/>
      <c r="V11" s="3"/>
      <c r="W11" s="13">
        <v>75.452</v>
      </c>
      <c r="X11" s="13">
        <v>75.452</v>
      </c>
      <c r="Y11" s="13">
        <v>75.452</v>
      </c>
      <c r="Z11" s="3"/>
      <c r="AA11" s="3"/>
      <c r="AB11" s="3"/>
      <c r="AC11" s="3" t="s">
        <v>283</v>
      </c>
      <c r="AD11" s="3" t="s">
        <v>85</v>
      </c>
      <c r="AE11" s="3" t="s">
        <v>84</v>
      </c>
      <c r="AF11" s="16" t="s">
        <v>42</v>
      </c>
    </row>
    <row r="12" customHeight="1" spans="1:32">
      <c r="A12" s="3" t="s">
        <v>32</v>
      </c>
      <c r="B12" s="3" t="s">
        <v>58</v>
      </c>
      <c r="C12" s="3">
        <v>20222145016</v>
      </c>
      <c r="D12" s="3" t="s">
        <v>431</v>
      </c>
      <c r="E12" s="3" t="s">
        <v>45</v>
      </c>
      <c r="F12" s="3" t="s">
        <v>36</v>
      </c>
      <c r="G12" s="3" t="s">
        <v>37</v>
      </c>
      <c r="H12" s="3" t="s">
        <v>61</v>
      </c>
      <c r="I12" s="3">
        <v>360</v>
      </c>
      <c r="J12" s="3">
        <v>88.98</v>
      </c>
      <c r="K12" s="3">
        <v>75.396</v>
      </c>
      <c r="L12" s="10">
        <v>75.396</v>
      </c>
      <c r="M12" s="10">
        <f t="shared" si="1"/>
        <v>75.396</v>
      </c>
      <c r="N12" s="3"/>
      <c r="O12" s="3"/>
      <c r="P12" s="3"/>
      <c r="Q12" s="3"/>
      <c r="R12" s="3"/>
      <c r="S12" s="3"/>
      <c r="T12" s="3"/>
      <c r="U12" s="3"/>
      <c r="V12" s="3"/>
      <c r="W12" s="10">
        <v>75.396</v>
      </c>
      <c r="X12" s="10">
        <v>75.396</v>
      </c>
      <c r="Y12" s="10">
        <f>M12+P12+S12</f>
        <v>75.396</v>
      </c>
      <c r="Z12" s="3"/>
      <c r="AA12" s="3"/>
      <c r="AB12" s="3"/>
      <c r="AC12" s="3" t="s">
        <v>156</v>
      </c>
      <c r="AD12" s="3" t="s">
        <v>41</v>
      </c>
      <c r="AE12" s="3" t="s">
        <v>99</v>
      </c>
      <c r="AF12" s="16" t="s">
        <v>42</v>
      </c>
    </row>
    <row r="13" customHeight="1" spans="1:32">
      <c r="A13" s="5" t="s">
        <v>32</v>
      </c>
      <c r="B13" s="5" t="s">
        <v>33</v>
      </c>
      <c r="C13" s="5">
        <v>20222145053</v>
      </c>
      <c r="D13" s="5" t="s">
        <v>432</v>
      </c>
      <c r="E13" s="5" t="s">
        <v>45</v>
      </c>
      <c r="F13" s="5" t="s">
        <v>36</v>
      </c>
      <c r="G13" s="5" t="s">
        <v>37</v>
      </c>
      <c r="H13" s="5" t="s">
        <v>61</v>
      </c>
      <c r="I13" s="5">
        <v>363</v>
      </c>
      <c r="J13" s="5">
        <v>81.86</v>
      </c>
      <c r="K13" s="5">
        <v>77.23</v>
      </c>
      <c r="L13" s="5">
        <f t="shared" ref="L13:L17" si="2">I13*0.2*0.8+J13*0.2</f>
        <v>74.452</v>
      </c>
      <c r="M13" s="11">
        <f t="shared" si="0"/>
        <v>74.452</v>
      </c>
      <c r="N13" s="5"/>
      <c r="O13" s="5"/>
      <c r="P13" s="5"/>
      <c r="Q13" s="5"/>
      <c r="R13" s="5"/>
      <c r="S13" s="5"/>
      <c r="T13" s="5"/>
      <c r="U13" s="5"/>
      <c r="V13" s="5"/>
      <c r="W13" s="11">
        <v>77.23</v>
      </c>
      <c r="X13" s="11">
        <v>74.452</v>
      </c>
      <c r="Y13" s="11">
        <f t="shared" ref="Y13:Y17" si="3">M13+P13+S13+V13</f>
        <v>74.452</v>
      </c>
      <c r="Z13" s="5"/>
      <c r="AA13" s="5"/>
      <c r="AB13" s="5"/>
      <c r="AC13" s="5" t="s">
        <v>233</v>
      </c>
      <c r="AD13" s="5" t="s">
        <v>40</v>
      </c>
      <c r="AE13" s="5" t="s">
        <v>41</v>
      </c>
      <c r="AF13" s="17" t="s">
        <v>70</v>
      </c>
    </row>
    <row r="14" customHeight="1" spans="1:32">
      <c r="A14" s="5" t="s">
        <v>32</v>
      </c>
      <c r="B14" s="5" t="s">
        <v>33</v>
      </c>
      <c r="C14" s="5">
        <v>20222145008</v>
      </c>
      <c r="D14" s="5" t="s">
        <v>433</v>
      </c>
      <c r="E14" s="5" t="s">
        <v>35</v>
      </c>
      <c r="F14" s="5" t="s">
        <v>36</v>
      </c>
      <c r="G14" s="5" t="s">
        <v>37</v>
      </c>
      <c r="H14" s="5" t="s">
        <v>61</v>
      </c>
      <c r="I14" s="5">
        <v>357</v>
      </c>
      <c r="J14" s="5">
        <v>86.58</v>
      </c>
      <c r="K14" s="5">
        <v>74.436</v>
      </c>
      <c r="L14" s="5">
        <f t="shared" si="2"/>
        <v>74.436</v>
      </c>
      <c r="M14" s="11">
        <f t="shared" si="0"/>
        <v>74.436</v>
      </c>
      <c r="N14" s="5"/>
      <c r="O14" s="5"/>
      <c r="P14" s="5"/>
      <c r="Q14" s="5"/>
      <c r="R14" s="5"/>
      <c r="S14" s="5"/>
      <c r="T14" s="5"/>
      <c r="U14" s="5"/>
      <c r="V14" s="5"/>
      <c r="W14" s="11">
        <v>74.436</v>
      </c>
      <c r="X14" s="11">
        <v>74.436</v>
      </c>
      <c r="Y14" s="11">
        <f t="shared" si="3"/>
        <v>74.436</v>
      </c>
      <c r="Z14" s="5"/>
      <c r="AA14" s="5"/>
      <c r="AB14" s="5"/>
      <c r="AC14" s="5" t="s">
        <v>132</v>
      </c>
      <c r="AD14" s="5" t="s">
        <v>40</v>
      </c>
      <c r="AE14" s="5" t="s">
        <v>41</v>
      </c>
      <c r="AF14" s="17" t="s">
        <v>70</v>
      </c>
    </row>
    <row r="15" customHeight="1" spans="1:32">
      <c r="A15" s="5" t="s">
        <v>32</v>
      </c>
      <c r="B15" s="5" t="s">
        <v>43</v>
      </c>
      <c r="C15" s="5">
        <v>20222145048</v>
      </c>
      <c r="D15" s="5" t="s">
        <v>434</v>
      </c>
      <c r="E15" s="5" t="s">
        <v>45</v>
      </c>
      <c r="F15" s="5" t="s">
        <v>36</v>
      </c>
      <c r="G15" s="5" t="s">
        <v>37</v>
      </c>
      <c r="H15" s="5" t="s">
        <v>61</v>
      </c>
      <c r="I15" s="5">
        <v>359</v>
      </c>
      <c r="J15" s="5">
        <v>83.18</v>
      </c>
      <c r="K15" s="5">
        <v>74.076</v>
      </c>
      <c r="L15" s="11">
        <v>74.076</v>
      </c>
      <c r="M15" s="11">
        <f t="shared" si="0"/>
        <v>74.076</v>
      </c>
      <c r="N15" s="5"/>
      <c r="O15" s="5"/>
      <c r="P15" s="5"/>
      <c r="Q15" s="5"/>
      <c r="R15" s="5"/>
      <c r="S15" s="5"/>
      <c r="T15" s="5"/>
      <c r="U15" s="5"/>
      <c r="V15" s="5"/>
      <c r="W15" s="11">
        <v>74.076</v>
      </c>
      <c r="X15" s="11">
        <v>74.076</v>
      </c>
      <c r="Y15" s="11">
        <v>74.076</v>
      </c>
      <c r="Z15" s="5"/>
      <c r="AA15" s="5"/>
      <c r="AB15" s="5" t="s">
        <v>110</v>
      </c>
      <c r="AC15" s="5" t="s">
        <v>134</v>
      </c>
      <c r="AD15" s="5" t="s">
        <v>47</v>
      </c>
      <c r="AE15" s="5" t="s">
        <v>48</v>
      </c>
      <c r="AF15" s="17" t="s">
        <v>70</v>
      </c>
    </row>
    <row r="16" customHeight="1" spans="1:32">
      <c r="A16" s="5" t="s">
        <v>32</v>
      </c>
      <c r="B16" s="5" t="s">
        <v>86</v>
      </c>
      <c r="C16" s="5">
        <v>20222145042</v>
      </c>
      <c r="D16" s="5" t="s">
        <v>435</v>
      </c>
      <c r="E16" s="5" t="s">
        <v>45</v>
      </c>
      <c r="F16" s="5" t="s">
        <v>36</v>
      </c>
      <c r="G16" s="5" t="s">
        <v>37</v>
      </c>
      <c r="H16" s="5" t="s">
        <v>61</v>
      </c>
      <c r="I16" s="5">
        <v>329</v>
      </c>
      <c r="J16" s="5">
        <v>86.08</v>
      </c>
      <c r="K16" s="5">
        <v>69.865</v>
      </c>
      <c r="L16" s="11">
        <v>69.856</v>
      </c>
      <c r="M16" s="11">
        <f t="shared" si="0"/>
        <v>69.856</v>
      </c>
      <c r="N16" s="5"/>
      <c r="O16" s="5"/>
      <c r="P16" s="5"/>
      <c r="Q16" s="5" t="s">
        <v>436</v>
      </c>
      <c r="R16" s="5" t="s">
        <v>437</v>
      </c>
      <c r="S16" s="5" t="s">
        <v>437</v>
      </c>
      <c r="T16" s="5"/>
      <c r="U16" s="5"/>
      <c r="V16" s="5"/>
      <c r="W16" s="11">
        <v>75.865</v>
      </c>
      <c r="X16" s="11">
        <v>73.856</v>
      </c>
      <c r="Y16" s="11">
        <v>73.86</v>
      </c>
      <c r="Z16" s="5"/>
      <c r="AA16" s="5" t="s">
        <v>437</v>
      </c>
      <c r="AB16" s="5"/>
      <c r="AC16" s="5" t="s">
        <v>170</v>
      </c>
      <c r="AD16" s="5" t="s">
        <v>91</v>
      </c>
      <c r="AE16" s="5" t="s">
        <v>92</v>
      </c>
      <c r="AF16" s="17" t="s">
        <v>70</v>
      </c>
    </row>
    <row r="17" customHeight="1" spans="1:32">
      <c r="A17" s="5" t="s">
        <v>32</v>
      </c>
      <c r="B17" s="5" t="s">
        <v>33</v>
      </c>
      <c r="C17" s="5">
        <v>20222145056</v>
      </c>
      <c r="D17" s="5" t="s">
        <v>438</v>
      </c>
      <c r="E17" s="5" t="s">
        <v>35</v>
      </c>
      <c r="F17" s="5" t="s">
        <v>36</v>
      </c>
      <c r="G17" s="5" t="s">
        <v>37</v>
      </c>
      <c r="H17" s="5" t="s">
        <v>61</v>
      </c>
      <c r="I17" s="5">
        <v>352</v>
      </c>
      <c r="J17" s="5">
        <v>87.2</v>
      </c>
      <c r="K17" s="5">
        <v>72.08</v>
      </c>
      <c r="L17" s="5">
        <f t="shared" si="2"/>
        <v>73.76</v>
      </c>
      <c r="M17" s="11">
        <f t="shared" si="0"/>
        <v>73.76</v>
      </c>
      <c r="N17" s="5"/>
      <c r="O17" s="5"/>
      <c r="P17" s="5"/>
      <c r="Q17" s="5"/>
      <c r="R17" s="5"/>
      <c r="S17" s="5"/>
      <c r="T17" s="5"/>
      <c r="U17" s="5"/>
      <c r="V17" s="5"/>
      <c r="W17" s="11">
        <v>72.08</v>
      </c>
      <c r="X17" s="11">
        <v>73.76</v>
      </c>
      <c r="Y17" s="11">
        <f t="shared" si="3"/>
        <v>73.76</v>
      </c>
      <c r="Z17" s="5"/>
      <c r="AA17" s="5"/>
      <c r="AB17" s="5"/>
      <c r="AC17" s="5" t="s">
        <v>150</v>
      </c>
      <c r="AD17" s="5" t="s">
        <v>40</v>
      </c>
      <c r="AE17" s="5" t="s">
        <v>41</v>
      </c>
      <c r="AF17" s="17" t="s">
        <v>70</v>
      </c>
    </row>
    <row r="18" customHeight="1" spans="1:32">
      <c r="A18" s="5" t="s">
        <v>32</v>
      </c>
      <c r="B18" s="5" t="s">
        <v>43</v>
      </c>
      <c r="C18" s="5">
        <v>20222145028</v>
      </c>
      <c r="D18" s="5" t="s">
        <v>439</v>
      </c>
      <c r="E18" s="5" t="s">
        <v>35</v>
      </c>
      <c r="F18" s="5" t="s">
        <v>36</v>
      </c>
      <c r="G18" s="5" t="s">
        <v>37</v>
      </c>
      <c r="H18" s="5" t="s">
        <v>61</v>
      </c>
      <c r="I18" s="5">
        <v>351</v>
      </c>
      <c r="J18" s="5">
        <v>87.94</v>
      </c>
      <c r="K18" s="5">
        <v>73.748</v>
      </c>
      <c r="L18" s="11">
        <v>73.748</v>
      </c>
      <c r="M18" s="11">
        <f t="shared" si="0"/>
        <v>73.748</v>
      </c>
      <c r="N18" s="5"/>
      <c r="O18" s="5"/>
      <c r="P18" s="5"/>
      <c r="Q18" s="5"/>
      <c r="R18" s="5"/>
      <c r="S18" s="5"/>
      <c r="T18" s="5"/>
      <c r="U18" s="5"/>
      <c r="V18" s="5"/>
      <c r="W18" s="11">
        <v>73.748</v>
      </c>
      <c r="X18" s="11">
        <v>73.748</v>
      </c>
      <c r="Y18" s="11">
        <v>73.748</v>
      </c>
      <c r="Z18" s="5"/>
      <c r="AA18" s="5"/>
      <c r="AB18" s="5" t="s">
        <v>110</v>
      </c>
      <c r="AC18" s="5" t="s">
        <v>111</v>
      </c>
      <c r="AD18" s="5" t="s">
        <v>47</v>
      </c>
      <c r="AE18" s="5" t="s">
        <v>48</v>
      </c>
      <c r="AF18" s="17" t="s">
        <v>70</v>
      </c>
    </row>
    <row r="19" customHeight="1" spans="1:32">
      <c r="A19" s="5" t="s">
        <v>32</v>
      </c>
      <c r="B19" s="5" t="s">
        <v>120</v>
      </c>
      <c r="C19" s="6">
        <v>20222145052</v>
      </c>
      <c r="D19" s="5" t="s">
        <v>440</v>
      </c>
      <c r="E19" s="5" t="s">
        <v>45</v>
      </c>
      <c r="F19" s="5" t="s">
        <v>36</v>
      </c>
      <c r="G19" s="5" t="s">
        <v>37</v>
      </c>
      <c r="H19" s="5" t="s">
        <v>61</v>
      </c>
      <c r="I19" s="5">
        <v>357</v>
      </c>
      <c r="J19" s="5">
        <v>83.02</v>
      </c>
      <c r="K19" s="5">
        <v>73.724</v>
      </c>
      <c r="L19" s="11">
        <v>73.724</v>
      </c>
      <c r="M19" s="11">
        <f t="shared" si="0"/>
        <v>73.724</v>
      </c>
      <c r="N19" s="5"/>
      <c r="O19" s="5"/>
      <c r="P19" s="5"/>
      <c r="Q19" s="5"/>
      <c r="R19" s="5"/>
      <c r="S19" s="5"/>
      <c r="T19" s="5"/>
      <c r="U19" s="5"/>
      <c r="V19" s="5"/>
      <c r="W19" s="11">
        <v>73.724</v>
      </c>
      <c r="X19" s="11">
        <v>73.724</v>
      </c>
      <c r="Y19" s="11">
        <v>73.72</v>
      </c>
      <c r="Z19" s="5"/>
      <c r="AA19" s="5"/>
      <c r="AB19" s="5"/>
      <c r="AC19" s="5" t="s">
        <v>174</v>
      </c>
      <c r="AD19" s="5" t="s">
        <v>123</v>
      </c>
      <c r="AE19" s="5" t="s">
        <v>124</v>
      </c>
      <c r="AF19" s="17" t="s">
        <v>70</v>
      </c>
    </row>
    <row r="20" customHeight="1" spans="1:32">
      <c r="A20" s="5" t="s">
        <v>32</v>
      </c>
      <c r="B20" s="5" t="s">
        <v>86</v>
      </c>
      <c r="C20" s="5">
        <v>20222145063</v>
      </c>
      <c r="D20" s="5" t="s">
        <v>441</v>
      </c>
      <c r="E20" s="5" t="s">
        <v>45</v>
      </c>
      <c r="F20" s="5" t="s">
        <v>36</v>
      </c>
      <c r="G20" s="5" t="s">
        <v>37</v>
      </c>
      <c r="H20" s="5" t="s">
        <v>61</v>
      </c>
      <c r="I20" s="5">
        <v>348</v>
      </c>
      <c r="J20" s="5">
        <v>89.86</v>
      </c>
      <c r="K20" s="5">
        <v>73.652</v>
      </c>
      <c r="L20" s="11">
        <v>73.652</v>
      </c>
      <c r="M20" s="11">
        <f t="shared" si="0"/>
        <v>73.652</v>
      </c>
      <c r="N20" s="5"/>
      <c r="O20" s="5"/>
      <c r="P20" s="5"/>
      <c r="Q20" s="5"/>
      <c r="R20" s="5"/>
      <c r="S20" s="5"/>
      <c r="T20" s="5"/>
      <c r="U20" s="5"/>
      <c r="V20" s="5"/>
      <c r="W20" s="11">
        <v>73.652</v>
      </c>
      <c r="X20" s="11">
        <v>73.652</v>
      </c>
      <c r="Y20" s="11">
        <v>73.652</v>
      </c>
      <c r="Z20" s="5"/>
      <c r="AA20" s="5"/>
      <c r="AB20" s="5"/>
      <c r="AC20" s="5" t="s">
        <v>130</v>
      </c>
      <c r="AD20" s="5" t="s">
        <v>91</v>
      </c>
      <c r="AE20" s="5" t="s">
        <v>92</v>
      </c>
      <c r="AF20" s="17" t="s">
        <v>70</v>
      </c>
    </row>
    <row r="21" customHeight="1" spans="1:32">
      <c r="A21" s="5" t="s">
        <v>32</v>
      </c>
      <c r="B21" s="5" t="s">
        <v>64</v>
      </c>
      <c r="C21" s="5">
        <v>20222145018</v>
      </c>
      <c r="D21" s="5" t="s">
        <v>442</v>
      </c>
      <c r="E21" s="5" t="s">
        <v>45</v>
      </c>
      <c r="F21" s="5" t="s">
        <v>36</v>
      </c>
      <c r="G21" s="5" t="s">
        <v>37</v>
      </c>
      <c r="H21" s="5" t="s">
        <v>61</v>
      </c>
      <c r="I21" s="5">
        <v>343</v>
      </c>
      <c r="J21" s="5">
        <v>83.44</v>
      </c>
      <c r="K21" s="5">
        <v>71.568</v>
      </c>
      <c r="L21" s="5">
        <v>71.568</v>
      </c>
      <c r="M21" s="11">
        <f t="shared" si="0"/>
        <v>71.568</v>
      </c>
      <c r="N21" s="5"/>
      <c r="O21" s="5"/>
      <c r="P21" s="5"/>
      <c r="Q21" s="5" t="s">
        <v>443</v>
      </c>
      <c r="R21" s="5" t="s">
        <v>443</v>
      </c>
      <c r="S21" s="5"/>
      <c r="T21" s="5"/>
      <c r="U21" s="5"/>
      <c r="V21" s="5"/>
      <c r="W21" s="14">
        <v>73.568</v>
      </c>
      <c r="X21" s="14">
        <v>73.568</v>
      </c>
      <c r="Y21" s="14">
        <v>73.568</v>
      </c>
      <c r="Z21" s="5"/>
      <c r="AA21" s="5" t="s">
        <v>443</v>
      </c>
      <c r="AB21" s="5" t="s">
        <v>443</v>
      </c>
      <c r="AC21" s="5" t="s">
        <v>310</v>
      </c>
      <c r="AD21" s="5" t="s">
        <v>85</v>
      </c>
      <c r="AE21" s="5" t="s">
        <v>84</v>
      </c>
      <c r="AF21" s="17" t="s">
        <v>70</v>
      </c>
    </row>
    <row r="22" customHeight="1" spans="1:32">
      <c r="A22" s="5" t="s">
        <v>32</v>
      </c>
      <c r="B22" s="5" t="s">
        <v>120</v>
      </c>
      <c r="C22" s="6">
        <v>20222145021</v>
      </c>
      <c r="D22" s="5" t="s">
        <v>444</v>
      </c>
      <c r="E22" s="5" t="s">
        <v>45</v>
      </c>
      <c r="F22" s="5" t="s">
        <v>36</v>
      </c>
      <c r="G22" s="5" t="s">
        <v>37</v>
      </c>
      <c r="H22" s="5" t="s">
        <v>61</v>
      </c>
      <c r="I22" s="5">
        <v>344</v>
      </c>
      <c r="J22" s="5">
        <v>84.26</v>
      </c>
      <c r="K22" s="5">
        <v>71.892</v>
      </c>
      <c r="L22" s="11">
        <v>71.892</v>
      </c>
      <c r="M22" s="11">
        <f t="shared" si="0"/>
        <v>71.892</v>
      </c>
      <c r="N22" s="5"/>
      <c r="O22" s="5"/>
      <c r="P22" s="5"/>
      <c r="Q22" s="5"/>
      <c r="R22" s="5"/>
      <c r="S22" s="5" t="s">
        <v>445</v>
      </c>
      <c r="T22" s="5"/>
      <c r="U22" s="5"/>
      <c r="V22" s="5"/>
      <c r="W22" s="11">
        <v>71.892</v>
      </c>
      <c r="X22" s="11">
        <v>71.892</v>
      </c>
      <c r="Y22" s="11">
        <v>73.39</v>
      </c>
      <c r="Z22" s="5"/>
      <c r="AA22" s="5"/>
      <c r="AB22" s="5" t="s">
        <v>445</v>
      </c>
      <c r="AC22" s="5" t="s">
        <v>288</v>
      </c>
      <c r="AD22" s="5" t="s">
        <v>123</v>
      </c>
      <c r="AE22" s="5" t="s">
        <v>124</v>
      </c>
      <c r="AF22" s="17" t="s">
        <v>70</v>
      </c>
    </row>
    <row r="23" customHeight="1" spans="1:32">
      <c r="A23" s="5" t="s">
        <v>32</v>
      </c>
      <c r="B23" s="5" t="s">
        <v>52</v>
      </c>
      <c r="C23" s="6">
        <v>20222145045</v>
      </c>
      <c r="D23" s="5" t="s">
        <v>446</v>
      </c>
      <c r="E23" s="5" t="s">
        <v>45</v>
      </c>
      <c r="F23" s="5" t="s">
        <v>36</v>
      </c>
      <c r="G23" s="5" t="s">
        <v>37</v>
      </c>
      <c r="H23" s="5" t="s">
        <v>61</v>
      </c>
      <c r="I23" s="5">
        <v>344</v>
      </c>
      <c r="J23" s="5">
        <v>89.36</v>
      </c>
      <c r="K23" s="5">
        <v>79.08</v>
      </c>
      <c r="L23" s="11">
        <v>72.912</v>
      </c>
      <c r="M23" s="11">
        <f t="shared" si="0"/>
        <v>72.912</v>
      </c>
      <c r="N23" s="5"/>
      <c r="O23" s="5"/>
      <c r="P23" s="5"/>
      <c r="Q23" s="5"/>
      <c r="R23" s="5"/>
      <c r="S23" s="5"/>
      <c r="T23" s="5"/>
      <c r="U23" s="5"/>
      <c r="V23" s="5"/>
      <c r="W23" s="11">
        <v>79.08</v>
      </c>
      <c r="X23" s="11">
        <v>72.912</v>
      </c>
      <c r="Y23" s="11">
        <v>72.912</v>
      </c>
      <c r="Z23" s="5"/>
      <c r="AA23" s="5"/>
      <c r="AB23" s="5"/>
      <c r="AC23" s="5" t="s">
        <v>212</v>
      </c>
      <c r="AD23" s="5" t="s">
        <v>48</v>
      </c>
      <c r="AE23" s="5" t="s">
        <v>55</v>
      </c>
      <c r="AF23" s="17" t="s">
        <v>70</v>
      </c>
    </row>
    <row r="24" customHeight="1" spans="1:32">
      <c r="A24" s="5" t="s">
        <v>32</v>
      </c>
      <c r="B24" s="5" t="s">
        <v>58</v>
      </c>
      <c r="C24" s="5">
        <v>20222145030</v>
      </c>
      <c r="D24" s="5" t="s">
        <v>447</v>
      </c>
      <c r="E24" s="5" t="s">
        <v>45</v>
      </c>
      <c r="F24" s="5" t="s">
        <v>36</v>
      </c>
      <c r="G24" s="5" t="s">
        <v>37</v>
      </c>
      <c r="H24" s="5" t="s">
        <v>61</v>
      </c>
      <c r="I24" s="5">
        <v>358</v>
      </c>
      <c r="J24" s="5">
        <v>77.68</v>
      </c>
      <c r="K24" s="5">
        <v>72.816</v>
      </c>
      <c r="L24" s="11">
        <v>72.816</v>
      </c>
      <c r="M24" s="11">
        <f t="shared" si="0"/>
        <v>72.816</v>
      </c>
      <c r="N24" s="5"/>
      <c r="O24" s="5"/>
      <c r="P24" s="5"/>
      <c r="Q24" s="5"/>
      <c r="R24" s="5"/>
      <c r="S24" s="5"/>
      <c r="T24" s="5"/>
      <c r="U24" s="5"/>
      <c r="V24" s="5"/>
      <c r="W24" s="11">
        <v>72.816</v>
      </c>
      <c r="X24" s="11">
        <v>72.816</v>
      </c>
      <c r="Y24" s="11">
        <f>M24+P24+S24</f>
        <v>72.816</v>
      </c>
      <c r="Z24" s="5"/>
      <c r="AA24" s="5"/>
      <c r="AB24" s="5"/>
      <c r="AC24" s="5" t="s">
        <v>156</v>
      </c>
      <c r="AD24" s="5" t="s">
        <v>41</v>
      </c>
      <c r="AE24" s="5" t="s">
        <v>99</v>
      </c>
      <c r="AF24" s="17" t="s">
        <v>70</v>
      </c>
    </row>
    <row r="25" customHeight="1" spans="1:32">
      <c r="A25" s="5" t="s">
        <v>32</v>
      </c>
      <c r="B25" s="5" t="s">
        <v>120</v>
      </c>
      <c r="C25" s="6">
        <v>20222145002</v>
      </c>
      <c r="D25" s="5" t="s">
        <v>448</v>
      </c>
      <c r="E25" s="5" t="s">
        <v>45</v>
      </c>
      <c r="F25" s="5" t="s">
        <v>36</v>
      </c>
      <c r="G25" s="5" t="s">
        <v>37</v>
      </c>
      <c r="H25" s="5" t="s">
        <v>61</v>
      </c>
      <c r="I25" s="5">
        <v>348</v>
      </c>
      <c r="J25" s="5">
        <v>85.32</v>
      </c>
      <c r="K25" s="5">
        <v>72.744</v>
      </c>
      <c r="L25" s="11">
        <v>72.744</v>
      </c>
      <c r="M25" s="11">
        <f t="shared" si="0"/>
        <v>72.744</v>
      </c>
      <c r="N25" s="5"/>
      <c r="O25" s="5"/>
      <c r="P25" s="5"/>
      <c r="Q25" s="5"/>
      <c r="R25" s="5"/>
      <c r="S25" s="5"/>
      <c r="T25" s="5"/>
      <c r="U25" s="5"/>
      <c r="V25" s="5"/>
      <c r="W25" s="11">
        <v>72.744</v>
      </c>
      <c r="X25" s="11">
        <v>72.744</v>
      </c>
      <c r="Y25" s="11">
        <v>72.74</v>
      </c>
      <c r="Z25" s="5"/>
      <c r="AA25" s="5"/>
      <c r="AB25" s="5"/>
      <c r="AC25" s="5" t="s">
        <v>194</v>
      </c>
      <c r="AD25" s="5" t="s">
        <v>123</v>
      </c>
      <c r="AE25" s="5" t="s">
        <v>124</v>
      </c>
      <c r="AF25" s="17" t="s">
        <v>70</v>
      </c>
    </row>
    <row r="26" customHeight="1" spans="1:32">
      <c r="A26" s="5" t="s">
        <v>32</v>
      </c>
      <c r="B26" s="5" t="s">
        <v>33</v>
      </c>
      <c r="C26" s="5">
        <v>20222145033</v>
      </c>
      <c r="D26" s="5" t="s">
        <v>449</v>
      </c>
      <c r="E26" s="5" t="s">
        <v>45</v>
      </c>
      <c r="F26" s="5" t="s">
        <v>36</v>
      </c>
      <c r="G26" s="5" t="s">
        <v>37</v>
      </c>
      <c r="H26" s="5" t="s">
        <v>61</v>
      </c>
      <c r="I26" s="5">
        <v>353</v>
      </c>
      <c r="J26" s="5">
        <v>80.76</v>
      </c>
      <c r="K26" s="5">
        <v>72.632</v>
      </c>
      <c r="L26" s="5">
        <f>I26*0.2*0.8+J26*0.2</f>
        <v>72.632</v>
      </c>
      <c r="M26" s="11">
        <f t="shared" si="0"/>
        <v>72.632</v>
      </c>
      <c r="N26" s="5"/>
      <c r="O26" s="5"/>
      <c r="P26" s="5"/>
      <c r="Q26" s="5"/>
      <c r="R26" s="5"/>
      <c r="S26" s="5"/>
      <c r="T26" s="5"/>
      <c r="U26" s="5"/>
      <c r="V26" s="5"/>
      <c r="W26" s="11">
        <v>72.632</v>
      </c>
      <c r="X26" s="11">
        <v>72.632</v>
      </c>
      <c r="Y26" s="11">
        <f>M26+P26+S26+V26</f>
        <v>72.632</v>
      </c>
      <c r="Z26" s="5"/>
      <c r="AA26" s="5"/>
      <c r="AB26" s="5"/>
      <c r="AC26" s="5" t="s">
        <v>150</v>
      </c>
      <c r="AD26" s="5" t="s">
        <v>40</v>
      </c>
      <c r="AE26" s="5" t="s">
        <v>41</v>
      </c>
      <c r="AF26" s="17" t="s">
        <v>70</v>
      </c>
    </row>
    <row r="27" customHeight="1" spans="1:32">
      <c r="A27" s="5" t="s">
        <v>32</v>
      </c>
      <c r="B27" s="5" t="s">
        <v>86</v>
      </c>
      <c r="C27" s="5">
        <v>20222145039</v>
      </c>
      <c r="D27" s="5" t="s">
        <v>450</v>
      </c>
      <c r="E27" s="5" t="s">
        <v>45</v>
      </c>
      <c r="F27" s="5" t="s">
        <v>36</v>
      </c>
      <c r="G27" s="5" t="s">
        <v>37</v>
      </c>
      <c r="H27" s="5" t="s">
        <v>61</v>
      </c>
      <c r="I27" s="5">
        <v>337</v>
      </c>
      <c r="J27" s="5">
        <v>90.28</v>
      </c>
      <c r="K27" s="5">
        <v>78.84</v>
      </c>
      <c r="L27" s="11">
        <v>71.976</v>
      </c>
      <c r="M27" s="11">
        <f t="shared" si="0"/>
        <v>71.976</v>
      </c>
      <c r="N27" s="5"/>
      <c r="O27" s="5"/>
      <c r="P27" s="5"/>
      <c r="Q27" s="5"/>
      <c r="R27" s="5"/>
      <c r="S27" s="5"/>
      <c r="T27" s="5"/>
      <c r="U27" s="5"/>
      <c r="V27" s="5"/>
      <c r="W27" s="11">
        <v>78.84</v>
      </c>
      <c r="X27" s="11">
        <v>71.976</v>
      </c>
      <c r="Y27" s="11">
        <v>71.976</v>
      </c>
      <c r="Z27" s="5"/>
      <c r="AA27" s="5"/>
      <c r="AB27" s="5"/>
      <c r="AC27" s="5"/>
      <c r="AD27" s="5" t="s">
        <v>91</v>
      </c>
      <c r="AE27" s="5" t="s">
        <v>92</v>
      </c>
      <c r="AF27" s="17" t="s">
        <v>70</v>
      </c>
    </row>
    <row r="28" customHeight="1" spans="1:32">
      <c r="A28" s="5" t="s">
        <v>32</v>
      </c>
      <c r="B28" s="5" t="s">
        <v>120</v>
      </c>
      <c r="C28" s="5">
        <v>20222145060</v>
      </c>
      <c r="D28" s="5" t="s">
        <v>451</v>
      </c>
      <c r="E28" s="5" t="s">
        <v>45</v>
      </c>
      <c r="F28" s="5" t="s">
        <v>36</v>
      </c>
      <c r="G28" s="5" t="s">
        <v>37</v>
      </c>
      <c r="H28" s="5" t="s">
        <v>61</v>
      </c>
      <c r="I28" s="5">
        <v>341</v>
      </c>
      <c r="J28" s="5">
        <v>87.02</v>
      </c>
      <c r="K28" s="5">
        <v>71.964</v>
      </c>
      <c r="L28" s="11">
        <v>71.964</v>
      </c>
      <c r="M28" s="11">
        <f t="shared" si="0"/>
        <v>71.964</v>
      </c>
      <c r="N28" s="5"/>
      <c r="O28" s="5"/>
      <c r="P28" s="5"/>
      <c r="Q28" s="5"/>
      <c r="R28" s="5"/>
      <c r="S28" s="5"/>
      <c r="T28" s="5"/>
      <c r="U28" s="5"/>
      <c r="V28" s="5"/>
      <c r="W28" s="11">
        <v>71.964</v>
      </c>
      <c r="X28" s="11">
        <v>71.964</v>
      </c>
      <c r="Y28" s="11">
        <v>71.96</v>
      </c>
      <c r="Z28" s="5"/>
      <c r="AA28" s="5"/>
      <c r="AB28" s="5"/>
      <c r="AC28" s="5" t="s">
        <v>146</v>
      </c>
      <c r="AD28" s="5" t="s">
        <v>123</v>
      </c>
      <c r="AE28" s="5" t="s">
        <v>124</v>
      </c>
      <c r="AF28" s="17" t="s">
        <v>70</v>
      </c>
    </row>
    <row r="29" customHeight="1" spans="1:32">
      <c r="A29" s="5" t="s">
        <v>32</v>
      </c>
      <c r="B29" s="5" t="s">
        <v>77</v>
      </c>
      <c r="C29" s="5">
        <v>20222145017</v>
      </c>
      <c r="D29" s="5" t="s">
        <v>452</v>
      </c>
      <c r="E29" s="5" t="s">
        <v>35</v>
      </c>
      <c r="F29" s="5" t="s">
        <v>36</v>
      </c>
      <c r="G29" s="5" t="s">
        <v>37</v>
      </c>
      <c r="H29" s="5" t="s">
        <v>61</v>
      </c>
      <c r="I29" s="5">
        <v>348</v>
      </c>
      <c r="J29" s="5">
        <v>81.12</v>
      </c>
      <c r="K29" s="5">
        <v>71.904</v>
      </c>
      <c r="L29" s="11">
        <v>71.904</v>
      </c>
      <c r="M29" s="11">
        <f t="shared" si="0"/>
        <v>71.904</v>
      </c>
      <c r="N29" s="5"/>
      <c r="O29" s="5"/>
      <c r="P29" s="5"/>
      <c r="Q29" s="5"/>
      <c r="R29" s="5"/>
      <c r="S29" s="5"/>
      <c r="T29" s="5"/>
      <c r="U29" s="5"/>
      <c r="V29" s="5"/>
      <c r="W29" s="11">
        <v>71.904</v>
      </c>
      <c r="X29" s="11">
        <v>71.904</v>
      </c>
      <c r="Y29" s="11">
        <v>71.904</v>
      </c>
      <c r="Z29" s="5"/>
      <c r="AA29" s="5"/>
      <c r="AB29" s="5"/>
      <c r="AC29" s="5" t="s">
        <v>166</v>
      </c>
      <c r="AD29" s="5" t="s">
        <v>84</v>
      </c>
      <c r="AE29" s="5" t="s">
        <v>85</v>
      </c>
      <c r="AF29" s="17" t="s">
        <v>70</v>
      </c>
    </row>
    <row r="30" customHeight="1" spans="1:32">
      <c r="A30" s="5" t="s">
        <v>32</v>
      </c>
      <c r="B30" s="5" t="s">
        <v>86</v>
      </c>
      <c r="C30" s="5">
        <v>20222145036</v>
      </c>
      <c r="D30" s="5" t="s">
        <v>453</v>
      </c>
      <c r="E30" s="5" t="s">
        <v>35</v>
      </c>
      <c r="F30" s="5" t="s">
        <v>36</v>
      </c>
      <c r="G30" s="5" t="s">
        <v>37</v>
      </c>
      <c r="H30" s="5" t="s">
        <v>61</v>
      </c>
      <c r="I30" s="5">
        <v>343</v>
      </c>
      <c r="J30" s="5">
        <v>82.88</v>
      </c>
      <c r="K30" s="5">
        <v>75.74</v>
      </c>
      <c r="L30" s="11">
        <v>71.456</v>
      </c>
      <c r="M30" s="11">
        <f t="shared" si="0"/>
        <v>71.456</v>
      </c>
      <c r="N30" s="5"/>
      <c r="O30" s="5"/>
      <c r="P30" s="5"/>
      <c r="Q30" s="5"/>
      <c r="R30" s="5"/>
      <c r="S30" s="5"/>
      <c r="T30" s="5"/>
      <c r="U30" s="5"/>
      <c r="V30" s="5"/>
      <c r="W30" s="11">
        <v>75.74</v>
      </c>
      <c r="X30" s="11">
        <v>71.456</v>
      </c>
      <c r="Y30" s="11">
        <v>71.456</v>
      </c>
      <c r="Z30" s="5"/>
      <c r="AA30" s="5"/>
      <c r="AB30" s="5"/>
      <c r="AC30" s="5" t="s">
        <v>90</v>
      </c>
      <c r="AD30" s="5" t="s">
        <v>91</v>
      </c>
      <c r="AE30" s="5" t="s">
        <v>92</v>
      </c>
      <c r="AF30" s="17" t="s">
        <v>70</v>
      </c>
    </row>
    <row r="31" customHeight="1" spans="1:32">
      <c r="A31" s="1" t="s">
        <v>32</v>
      </c>
      <c r="B31" s="1" t="s">
        <v>52</v>
      </c>
      <c r="C31" s="7">
        <v>20222145057</v>
      </c>
      <c r="D31" s="1" t="s">
        <v>454</v>
      </c>
      <c r="E31" s="1" t="s">
        <v>35</v>
      </c>
      <c r="F31" s="1" t="s">
        <v>36</v>
      </c>
      <c r="G31" s="1" t="s">
        <v>37</v>
      </c>
      <c r="H31" s="1" t="s">
        <v>61</v>
      </c>
      <c r="I31" s="1">
        <v>342</v>
      </c>
      <c r="J31" s="1">
        <v>83.16</v>
      </c>
      <c r="K31" s="1">
        <v>71.35</v>
      </c>
      <c r="L31" s="12">
        <v>71.352</v>
      </c>
      <c r="M31" s="12">
        <f t="shared" si="0"/>
        <v>71.352</v>
      </c>
      <c r="W31" s="12">
        <v>71.35</v>
      </c>
      <c r="X31" s="12">
        <v>71.352</v>
      </c>
      <c r="Y31" s="12">
        <v>71.352</v>
      </c>
      <c r="AC31" s="1" t="s">
        <v>54</v>
      </c>
      <c r="AD31" s="1" t="s">
        <v>48</v>
      </c>
      <c r="AE31" s="1" t="s">
        <v>55</v>
      </c>
      <c r="AF31" s="18" t="s">
        <v>75</v>
      </c>
    </row>
    <row r="32" customHeight="1" spans="1:32">
      <c r="A32" s="1" t="s">
        <v>32</v>
      </c>
      <c r="B32" s="1" t="s">
        <v>52</v>
      </c>
      <c r="C32" s="7">
        <v>20222145062</v>
      </c>
      <c r="D32" s="1" t="s">
        <v>455</v>
      </c>
      <c r="E32" s="1" t="s">
        <v>35</v>
      </c>
      <c r="F32" s="1" t="s">
        <v>36</v>
      </c>
      <c r="G32" s="1" t="s">
        <v>37</v>
      </c>
      <c r="H32" s="1" t="s">
        <v>61</v>
      </c>
      <c r="I32" s="1">
        <v>341</v>
      </c>
      <c r="J32" s="1">
        <v>83.44</v>
      </c>
      <c r="K32" s="1">
        <v>75.82</v>
      </c>
      <c r="L32" s="12">
        <v>71.248</v>
      </c>
      <c r="M32" s="12">
        <f t="shared" si="0"/>
        <v>71.248</v>
      </c>
      <c r="W32" s="12">
        <v>75.82</v>
      </c>
      <c r="X32" s="12">
        <v>71.248</v>
      </c>
      <c r="Y32" s="12">
        <v>71.248</v>
      </c>
      <c r="AC32" s="1" t="s">
        <v>113</v>
      </c>
      <c r="AD32" s="1" t="s">
        <v>48</v>
      </c>
      <c r="AE32" s="1" t="s">
        <v>55</v>
      </c>
      <c r="AF32" s="18" t="s">
        <v>75</v>
      </c>
    </row>
    <row r="33" customHeight="1" spans="1:32">
      <c r="A33" s="1" t="s">
        <v>32</v>
      </c>
      <c r="B33" s="1" t="s">
        <v>77</v>
      </c>
      <c r="C33" s="1">
        <v>20222145050</v>
      </c>
      <c r="D33" s="1" t="s">
        <v>456</v>
      </c>
      <c r="E33" s="1" t="s">
        <v>45</v>
      </c>
      <c r="F33" s="1" t="s">
        <v>36</v>
      </c>
      <c r="G33" s="1" t="s">
        <v>37</v>
      </c>
      <c r="H33" s="1" t="s">
        <v>61</v>
      </c>
      <c r="I33" s="1">
        <v>337</v>
      </c>
      <c r="J33" s="1">
        <v>86.64</v>
      </c>
      <c r="K33" s="1">
        <v>71.284</v>
      </c>
      <c r="L33" s="12">
        <v>71.248</v>
      </c>
      <c r="M33" s="12">
        <f t="shared" si="0"/>
        <v>71.248</v>
      </c>
      <c r="W33" s="12">
        <v>71.284</v>
      </c>
      <c r="X33" s="12">
        <v>71.248</v>
      </c>
      <c r="Y33" s="12">
        <v>71.248</v>
      </c>
      <c r="AC33" s="1" t="s">
        <v>255</v>
      </c>
      <c r="AD33" s="1" t="s">
        <v>84</v>
      </c>
      <c r="AE33" s="1" t="s">
        <v>85</v>
      </c>
      <c r="AF33" s="18" t="s">
        <v>75</v>
      </c>
    </row>
    <row r="34" customHeight="1" spans="1:32">
      <c r="A34" s="1" t="s">
        <v>32</v>
      </c>
      <c r="B34" s="1" t="s">
        <v>64</v>
      </c>
      <c r="C34" s="1">
        <v>20222145025</v>
      </c>
      <c r="D34" s="1" t="s">
        <v>457</v>
      </c>
      <c r="E34" s="1" t="s">
        <v>35</v>
      </c>
      <c r="F34" s="1" t="s">
        <v>36</v>
      </c>
      <c r="G34" s="1" t="s">
        <v>37</v>
      </c>
      <c r="H34" s="1" t="s">
        <v>61</v>
      </c>
      <c r="I34" s="1">
        <v>337</v>
      </c>
      <c r="J34" s="1">
        <v>86.6</v>
      </c>
      <c r="K34" s="1">
        <v>71.24</v>
      </c>
      <c r="L34" s="1">
        <v>71.24</v>
      </c>
      <c r="M34" s="12">
        <f t="shared" si="0"/>
        <v>71.24</v>
      </c>
      <c r="W34" s="15">
        <v>71.24</v>
      </c>
      <c r="X34" s="15">
        <v>71.24</v>
      </c>
      <c r="Y34" s="15">
        <v>71.24</v>
      </c>
      <c r="AC34" s="1" t="s">
        <v>117</v>
      </c>
      <c r="AD34" s="1" t="s">
        <v>85</v>
      </c>
      <c r="AE34" s="1" t="s">
        <v>84</v>
      </c>
      <c r="AF34" s="18" t="s">
        <v>75</v>
      </c>
    </row>
    <row r="35" customHeight="1" spans="1:32">
      <c r="A35" s="1" t="s">
        <v>32</v>
      </c>
      <c r="B35" s="1" t="s">
        <v>120</v>
      </c>
      <c r="C35" s="7">
        <v>20222145031</v>
      </c>
      <c r="D35" s="1" t="s">
        <v>458</v>
      </c>
      <c r="E35" s="1" t="s">
        <v>45</v>
      </c>
      <c r="F35" s="1" t="s">
        <v>36</v>
      </c>
      <c r="G35" s="1" t="s">
        <v>37</v>
      </c>
      <c r="H35" s="1" t="s">
        <v>61</v>
      </c>
      <c r="I35" s="1">
        <v>340</v>
      </c>
      <c r="J35" s="1">
        <v>83.98</v>
      </c>
      <c r="K35" s="1">
        <v>71.196</v>
      </c>
      <c r="L35" s="12">
        <v>71.196</v>
      </c>
      <c r="M35" s="12">
        <f t="shared" si="0"/>
        <v>71.196</v>
      </c>
      <c r="W35" s="12">
        <v>71.196</v>
      </c>
      <c r="X35" s="12">
        <v>71.196</v>
      </c>
      <c r="Y35" s="12">
        <v>71.2</v>
      </c>
      <c r="AC35" s="1" t="s">
        <v>146</v>
      </c>
      <c r="AD35" s="1" t="s">
        <v>123</v>
      </c>
      <c r="AE35" s="1" t="s">
        <v>124</v>
      </c>
      <c r="AF35" s="18" t="s">
        <v>75</v>
      </c>
    </row>
    <row r="36" customHeight="1" spans="1:32">
      <c r="A36" s="1" t="s">
        <v>32</v>
      </c>
      <c r="B36" s="1" t="s">
        <v>77</v>
      </c>
      <c r="C36" s="1">
        <v>20222145027</v>
      </c>
      <c r="D36" s="1" t="s">
        <v>459</v>
      </c>
      <c r="E36" s="1" t="s">
        <v>45</v>
      </c>
      <c r="F36" s="1" t="s">
        <v>36</v>
      </c>
      <c r="G36" s="1" t="s">
        <v>37</v>
      </c>
      <c r="H36" s="1" t="s">
        <v>61</v>
      </c>
      <c r="I36" s="1">
        <v>334</v>
      </c>
      <c r="J36" s="1">
        <v>87.18</v>
      </c>
      <c r="K36" s="1">
        <v>70.876</v>
      </c>
      <c r="L36" s="12">
        <v>70.876</v>
      </c>
      <c r="M36" s="12">
        <f t="shared" si="0"/>
        <v>70.876</v>
      </c>
      <c r="W36" s="12">
        <v>70.876</v>
      </c>
      <c r="X36" s="12">
        <v>70.876</v>
      </c>
      <c r="Y36" s="12">
        <v>70.876</v>
      </c>
      <c r="AC36" s="1" t="s">
        <v>253</v>
      </c>
      <c r="AD36" s="1" t="s">
        <v>84</v>
      </c>
      <c r="AE36" s="1" t="s">
        <v>85</v>
      </c>
      <c r="AF36" s="18" t="s">
        <v>75</v>
      </c>
    </row>
    <row r="37" customHeight="1" spans="1:32">
      <c r="A37" s="1" t="s">
        <v>32</v>
      </c>
      <c r="B37" s="1" t="s">
        <v>52</v>
      </c>
      <c r="C37" s="7">
        <v>20222145046</v>
      </c>
      <c r="D37" s="1" t="s">
        <v>460</v>
      </c>
      <c r="E37" s="1" t="s">
        <v>45</v>
      </c>
      <c r="F37" s="1" t="s">
        <v>36</v>
      </c>
      <c r="G37" s="1" t="s">
        <v>37</v>
      </c>
      <c r="H37" s="1" t="s">
        <v>61</v>
      </c>
      <c r="I37" s="1">
        <v>330</v>
      </c>
      <c r="J37" s="1">
        <v>90.04</v>
      </c>
      <c r="K37" s="1">
        <v>70.8</v>
      </c>
      <c r="L37" s="12">
        <v>70.808</v>
      </c>
      <c r="M37" s="12">
        <f t="shared" si="0"/>
        <v>70.808</v>
      </c>
      <c r="W37" s="12">
        <v>70.8</v>
      </c>
      <c r="X37" s="12">
        <v>70.808</v>
      </c>
      <c r="Y37" s="12">
        <v>70.808</v>
      </c>
      <c r="AC37" s="1" t="s">
        <v>57</v>
      </c>
      <c r="AD37" s="1" t="s">
        <v>48</v>
      </c>
      <c r="AE37" s="1" t="s">
        <v>55</v>
      </c>
      <c r="AF37" s="18" t="s">
        <v>75</v>
      </c>
    </row>
    <row r="38" customHeight="1" spans="1:32">
      <c r="A38" s="1" t="s">
        <v>32</v>
      </c>
      <c r="B38" s="1" t="s">
        <v>52</v>
      </c>
      <c r="C38" s="7">
        <v>20222145037</v>
      </c>
      <c r="D38" s="1" t="s">
        <v>461</v>
      </c>
      <c r="E38" s="1" t="s">
        <v>45</v>
      </c>
      <c r="F38" s="1" t="s">
        <v>36</v>
      </c>
      <c r="G38" s="1" t="s">
        <v>37</v>
      </c>
      <c r="H38" s="1" t="s">
        <v>61</v>
      </c>
      <c r="I38" s="1">
        <v>328</v>
      </c>
      <c r="J38" s="1">
        <v>83.5</v>
      </c>
      <c r="K38" s="1">
        <v>69.18</v>
      </c>
      <c r="L38" s="12">
        <v>69.18</v>
      </c>
      <c r="M38" s="12">
        <f t="shared" si="0"/>
        <v>69.18</v>
      </c>
      <c r="Q38" s="1" t="s">
        <v>462</v>
      </c>
      <c r="R38" s="1">
        <v>1.5</v>
      </c>
      <c r="S38" s="1" t="s">
        <v>462</v>
      </c>
      <c r="W38" s="12">
        <v>69.18</v>
      </c>
      <c r="X38" s="12">
        <v>70.68</v>
      </c>
      <c r="Y38" s="12">
        <f>X38</f>
        <v>70.68</v>
      </c>
      <c r="AA38" s="1" t="s">
        <v>462</v>
      </c>
      <c r="AC38" s="1" t="s">
        <v>160</v>
      </c>
      <c r="AD38" s="1" t="s">
        <v>48</v>
      </c>
      <c r="AE38" s="1" t="s">
        <v>55</v>
      </c>
      <c r="AF38" s="18" t="s">
        <v>75</v>
      </c>
    </row>
    <row r="39" customHeight="1" spans="1:32">
      <c r="A39" s="1" t="s">
        <v>32</v>
      </c>
      <c r="B39" s="1" t="s">
        <v>43</v>
      </c>
      <c r="C39" s="1">
        <v>20222145005</v>
      </c>
      <c r="D39" s="1" t="s">
        <v>463</v>
      </c>
      <c r="E39" s="1" t="s">
        <v>45</v>
      </c>
      <c r="F39" s="1" t="s">
        <v>36</v>
      </c>
      <c r="G39" s="1" t="s">
        <v>37</v>
      </c>
      <c r="H39" s="1" t="s">
        <v>61</v>
      </c>
      <c r="I39" s="1">
        <v>328</v>
      </c>
      <c r="J39" s="1">
        <v>89.7</v>
      </c>
      <c r="K39" s="1">
        <v>70.42</v>
      </c>
      <c r="L39" s="12">
        <v>70.42</v>
      </c>
      <c r="M39" s="12">
        <f t="shared" si="0"/>
        <v>70.42</v>
      </c>
      <c r="W39" s="12">
        <v>70.42</v>
      </c>
      <c r="X39" s="12">
        <v>70.42</v>
      </c>
      <c r="Y39" s="12">
        <v>70.42</v>
      </c>
      <c r="AB39" s="1" t="s">
        <v>110</v>
      </c>
      <c r="AC39" s="1" t="s">
        <v>244</v>
      </c>
      <c r="AD39" s="1" t="s">
        <v>47</v>
      </c>
      <c r="AE39" s="1" t="s">
        <v>48</v>
      </c>
      <c r="AF39" s="18" t="s">
        <v>75</v>
      </c>
    </row>
    <row r="40" customHeight="1" spans="1:32">
      <c r="A40" s="1" t="s">
        <v>32</v>
      </c>
      <c r="B40" s="1" t="s">
        <v>64</v>
      </c>
      <c r="C40" s="1">
        <v>20222145007</v>
      </c>
      <c r="D40" s="1" t="s">
        <v>464</v>
      </c>
      <c r="E40" s="1" t="s">
        <v>35</v>
      </c>
      <c r="F40" s="1" t="s">
        <v>36</v>
      </c>
      <c r="G40" s="1" t="s">
        <v>37</v>
      </c>
      <c r="H40" s="1" t="s">
        <v>61</v>
      </c>
      <c r="I40" s="1">
        <v>337</v>
      </c>
      <c r="J40" s="1">
        <v>82.28</v>
      </c>
      <c r="K40" s="1">
        <v>70.376</v>
      </c>
      <c r="L40" s="1">
        <v>70.376</v>
      </c>
      <c r="M40" s="12">
        <f t="shared" si="0"/>
        <v>70.376</v>
      </c>
      <c r="W40" s="15">
        <v>70.376</v>
      </c>
      <c r="X40" s="15">
        <v>70.376</v>
      </c>
      <c r="Y40" s="15">
        <v>70.376</v>
      </c>
      <c r="AC40" s="1" t="s">
        <v>168</v>
      </c>
      <c r="AD40" s="1" t="s">
        <v>85</v>
      </c>
      <c r="AE40" s="1" t="s">
        <v>84</v>
      </c>
      <c r="AF40" s="18" t="s">
        <v>75</v>
      </c>
    </row>
    <row r="41" customHeight="1" spans="1:32">
      <c r="A41" s="1" t="s">
        <v>32</v>
      </c>
      <c r="B41" s="1" t="s">
        <v>58</v>
      </c>
      <c r="C41" s="1">
        <v>20222145024</v>
      </c>
      <c r="D41" s="1" t="s">
        <v>465</v>
      </c>
      <c r="E41" s="1" t="s">
        <v>45</v>
      </c>
      <c r="F41" s="1" t="s">
        <v>36</v>
      </c>
      <c r="G41" s="1" t="s">
        <v>37</v>
      </c>
      <c r="H41" s="1" t="s">
        <v>61</v>
      </c>
      <c r="I41" s="1">
        <v>336</v>
      </c>
      <c r="J41" s="1">
        <v>83.02</v>
      </c>
      <c r="K41" s="1">
        <v>70.364</v>
      </c>
      <c r="L41" s="12">
        <v>70.364</v>
      </c>
      <c r="M41" s="12">
        <f t="shared" si="0"/>
        <v>70.364</v>
      </c>
      <c r="Q41" s="1" t="s">
        <v>466</v>
      </c>
      <c r="R41" s="1">
        <v>0</v>
      </c>
      <c r="S41" s="1">
        <v>0</v>
      </c>
      <c r="W41" s="12">
        <v>72.364</v>
      </c>
      <c r="X41" s="12">
        <v>70.364</v>
      </c>
      <c r="Y41" s="12">
        <f>M41+P41+S41</f>
        <v>70.364</v>
      </c>
      <c r="AC41" s="1" t="s">
        <v>98</v>
      </c>
      <c r="AD41" s="1" t="s">
        <v>41</v>
      </c>
      <c r="AE41" s="1" t="s">
        <v>99</v>
      </c>
      <c r="AF41" s="18" t="s">
        <v>75</v>
      </c>
    </row>
    <row r="42" customHeight="1" spans="1:32">
      <c r="A42" s="1" t="s">
        <v>32</v>
      </c>
      <c r="B42" s="1" t="s">
        <v>77</v>
      </c>
      <c r="C42" s="1">
        <v>20222145029</v>
      </c>
      <c r="D42" s="1" t="s">
        <v>467</v>
      </c>
      <c r="E42" s="1" t="s">
        <v>45</v>
      </c>
      <c r="F42" s="1" t="s">
        <v>36</v>
      </c>
      <c r="G42" s="1" t="s">
        <v>37</v>
      </c>
      <c r="H42" s="1" t="s">
        <v>61</v>
      </c>
      <c r="I42" s="1">
        <v>335</v>
      </c>
      <c r="J42" s="1">
        <v>83.66</v>
      </c>
      <c r="K42" s="1">
        <v>70.332</v>
      </c>
      <c r="L42" s="12">
        <v>70.332</v>
      </c>
      <c r="M42" s="12">
        <f t="shared" si="0"/>
        <v>70.332</v>
      </c>
      <c r="W42" s="12">
        <v>70.332</v>
      </c>
      <c r="X42" s="12">
        <v>70.332</v>
      </c>
      <c r="Y42" s="12">
        <v>70.332</v>
      </c>
      <c r="AD42" s="1" t="s">
        <v>84</v>
      </c>
      <c r="AE42" s="1" t="s">
        <v>85</v>
      </c>
      <c r="AF42" s="18" t="s">
        <v>75</v>
      </c>
    </row>
    <row r="43" customHeight="1" spans="1:32">
      <c r="A43" s="1" t="s">
        <v>32</v>
      </c>
      <c r="B43" s="1" t="s">
        <v>43</v>
      </c>
      <c r="C43" s="1">
        <v>20222145055</v>
      </c>
      <c r="D43" s="1" t="s">
        <v>468</v>
      </c>
      <c r="E43" s="1" t="s">
        <v>35</v>
      </c>
      <c r="F43" s="1" t="s">
        <v>36</v>
      </c>
      <c r="G43" s="1" t="s">
        <v>37</v>
      </c>
      <c r="H43" s="1" t="s">
        <v>61</v>
      </c>
      <c r="I43" s="1">
        <v>341</v>
      </c>
      <c r="J43" s="1">
        <v>78.8</v>
      </c>
      <c r="K43" s="1">
        <v>70.32</v>
      </c>
      <c r="L43" s="12">
        <v>70.32</v>
      </c>
      <c r="M43" s="12">
        <f t="shared" si="0"/>
        <v>70.32</v>
      </c>
      <c r="W43" s="12">
        <v>70.32</v>
      </c>
      <c r="X43" s="12">
        <v>70.32</v>
      </c>
      <c r="Y43" s="12">
        <v>70.32</v>
      </c>
      <c r="AB43" s="1" t="s">
        <v>110</v>
      </c>
      <c r="AC43" s="1" t="s">
        <v>330</v>
      </c>
      <c r="AD43" s="1" t="s">
        <v>47</v>
      </c>
      <c r="AE43" s="1" t="s">
        <v>48</v>
      </c>
      <c r="AF43" s="18" t="s">
        <v>75</v>
      </c>
    </row>
    <row r="44" customHeight="1" spans="1:32">
      <c r="A44" s="1" t="s">
        <v>32</v>
      </c>
      <c r="B44" s="1" t="s">
        <v>77</v>
      </c>
      <c r="C44" s="1">
        <v>20222145032</v>
      </c>
      <c r="D44" s="1" t="s">
        <v>469</v>
      </c>
      <c r="E44" s="1" t="s">
        <v>45</v>
      </c>
      <c r="F44" s="1" t="s">
        <v>36</v>
      </c>
      <c r="G44" s="1" t="s">
        <v>37</v>
      </c>
      <c r="H44" s="1" t="s">
        <v>61</v>
      </c>
      <c r="I44" s="1">
        <v>329</v>
      </c>
      <c r="J44" s="1">
        <v>87.04</v>
      </c>
      <c r="K44" s="1">
        <v>70.048</v>
      </c>
      <c r="L44" s="12">
        <v>70.048</v>
      </c>
      <c r="M44" s="12">
        <f t="shared" si="0"/>
        <v>70.048</v>
      </c>
      <c r="Q44" s="1" t="s">
        <v>470</v>
      </c>
      <c r="R44" s="1" t="s">
        <v>471</v>
      </c>
      <c r="S44" s="1" t="s">
        <v>472</v>
      </c>
      <c r="W44" s="12">
        <v>71.548</v>
      </c>
      <c r="X44" s="12">
        <v>70.048</v>
      </c>
      <c r="Y44" s="12">
        <v>70.048</v>
      </c>
      <c r="AA44" s="1" t="s">
        <v>471</v>
      </c>
      <c r="AB44" s="1" t="s">
        <v>471</v>
      </c>
      <c r="AC44" s="1" t="s">
        <v>255</v>
      </c>
      <c r="AD44" s="1" t="s">
        <v>84</v>
      </c>
      <c r="AE44" s="1" t="s">
        <v>85</v>
      </c>
      <c r="AF44" s="18" t="s">
        <v>75</v>
      </c>
    </row>
    <row r="45" customHeight="1" spans="1:32">
      <c r="A45" s="1" t="s">
        <v>32</v>
      </c>
      <c r="B45" s="1" t="s">
        <v>64</v>
      </c>
      <c r="C45" s="1">
        <v>20222145023</v>
      </c>
      <c r="D45" s="1" t="s">
        <v>473</v>
      </c>
      <c r="E45" s="1" t="s">
        <v>35</v>
      </c>
      <c r="F45" s="1" t="s">
        <v>36</v>
      </c>
      <c r="G45" s="1" t="s">
        <v>37</v>
      </c>
      <c r="H45" s="1" t="s">
        <v>61</v>
      </c>
      <c r="I45" s="1">
        <v>338</v>
      </c>
      <c r="J45" s="1">
        <v>79.58</v>
      </c>
      <c r="K45" s="1">
        <v>69.996</v>
      </c>
      <c r="L45" s="1">
        <v>69.996</v>
      </c>
      <c r="M45" s="12">
        <f t="shared" si="0"/>
        <v>69.996</v>
      </c>
      <c r="W45" s="15">
        <v>69.996</v>
      </c>
      <c r="X45" s="15">
        <v>69.996</v>
      </c>
      <c r="Y45" s="15">
        <v>69.996</v>
      </c>
      <c r="AC45" s="1" t="s">
        <v>248</v>
      </c>
      <c r="AD45" s="1" t="s">
        <v>85</v>
      </c>
      <c r="AE45" s="1" t="s">
        <v>84</v>
      </c>
      <c r="AF45" s="18" t="s">
        <v>75</v>
      </c>
    </row>
    <row r="46" customHeight="1" spans="1:32">
      <c r="A46" s="1" t="s">
        <v>32</v>
      </c>
      <c r="B46" s="1" t="s">
        <v>52</v>
      </c>
      <c r="C46" s="7">
        <v>20222145044</v>
      </c>
      <c r="D46" s="1" t="s">
        <v>474</v>
      </c>
      <c r="E46" s="1" t="s">
        <v>45</v>
      </c>
      <c r="F46" s="1" t="s">
        <v>36</v>
      </c>
      <c r="G46" s="1" t="s">
        <v>37</v>
      </c>
      <c r="H46" s="1" t="s">
        <v>61</v>
      </c>
      <c r="I46" s="1">
        <v>338</v>
      </c>
      <c r="J46" s="1">
        <v>79.36</v>
      </c>
      <c r="K46" s="1">
        <v>69.95</v>
      </c>
      <c r="L46" s="12">
        <v>69.952</v>
      </c>
      <c r="M46" s="12">
        <f t="shared" si="0"/>
        <v>69.952</v>
      </c>
      <c r="W46" s="12">
        <v>69.95</v>
      </c>
      <c r="X46" s="12">
        <v>69.952</v>
      </c>
      <c r="Y46" s="12">
        <v>69.952</v>
      </c>
      <c r="AC46" s="1" t="s">
        <v>209</v>
      </c>
      <c r="AD46" s="1" t="s">
        <v>48</v>
      </c>
      <c r="AE46" s="1" t="s">
        <v>55</v>
      </c>
      <c r="AF46" s="18" t="s">
        <v>75</v>
      </c>
    </row>
    <row r="47" customHeight="1" spans="1:32">
      <c r="A47" s="1" t="s">
        <v>32</v>
      </c>
      <c r="B47" s="1" t="s">
        <v>33</v>
      </c>
      <c r="C47" s="1">
        <v>20222145026</v>
      </c>
      <c r="D47" s="1" t="s">
        <v>475</v>
      </c>
      <c r="E47" s="1" t="s">
        <v>45</v>
      </c>
      <c r="F47" s="1" t="s">
        <v>36</v>
      </c>
      <c r="G47" s="1" t="s">
        <v>37</v>
      </c>
      <c r="H47" s="1" t="s">
        <v>61</v>
      </c>
      <c r="I47" s="1">
        <v>325</v>
      </c>
      <c r="J47" s="1">
        <v>87.66</v>
      </c>
      <c r="K47" s="1">
        <v>69.532</v>
      </c>
      <c r="L47" s="1">
        <f>I47*0.2*0.8+J47*0.2</f>
        <v>69.532</v>
      </c>
      <c r="M47" s="12">
        <f t="shared" si="0"/>
        <v>69.532</v>
      </c>
      <c r="W47" s="12">
        <v>69.532</v>
      </c>
      <c r="X47" s="12">
        <v>69.532</v>
      </c>
      <c r="Y47" s="12">
        <f>M47+P47+S47+V47</f>
        <v>69.532</v>
      </c>
      <c r="AC47" s="1" t="s">
        <v>119</v>
      </c>
      <c r="AD47" s="1" t="s">
        <v>40</v>
      </c>
      <c r="AE47" s="1" t="s">
        <v>41</v>
      </c>
      <c r="AF47" s="18" t="s">
        <v>75</v>
      </c>
    </row>
    <row r="48" customHeight="1" spans="1:32">
      <c r="A48" s="1" t="s">
        <v>32</v>
      </c>
      <c r="B48" s="1" t="s">
        <v>64</v>
      </c>
      <c r="C48" s="1">
        <v>20222145065</v>
      </c>
      <c r="D48" s="1" t="s">
        <v>476</v>
      </c>
      <c r="E48" s="1" t="s">
        <v>45</v>
      </c>
      <c r="F48" s="1" t="s">
        <v>36</v>
      </c>
      <c r="G48" s="1" t="s">
        <v>37</v>
      </c>
      <c r="H48" s="1" t="s">
        <v>61</v>
      </c>
      <c r="I48" s="1">
        <v>323</v>
      </c>
      <c r="J48" s="1">
        <v>89.24</v>
      </c>
      <c r="K48" s="1">
        <v>69.528</v>
      </c>
      <c r="L48" s="1">
        <v>69.528</v>
      </c>
      <c r="M48" s="12">
        <f t="shared" si="0"/>
        <v>69.528</v>
      </c>
      <c r="Q48" s="1" t="s">
        <v>477</v>
      </c>
      <c r="R48" s="1" t="s">
        <v>308</v>
      </c>
      <c r="W48" s="15">
        <v>72.528</v>
      </c>
      <c r="X48" s="15">
        <v>69.528</v>
      </c>
      <c r="Y48" s="15">
        <v>69.528</v>
      </c>
      <c r="AA48" s="1" t="s">
        <v>308</v>
      </c>
      <c r="AB48" s="1" t="s">
        <v>308</v>
      </c>
      <c r="AC48" s="1" t="s">
        <v>390</v>
      </c>
      <c r="AD48" s="1" t="s">
        <v>85</v>
      </c>
      <c r="AE48" s="1" t="s">
        <v>84</v>
      </c>
      <c r="AF48" s="18" t="s">
        <v>75</v>
      </c>
    </row>
    <row r="49" customHeight="1" spans="1:32">
      <c r="A49" s="1" t="s">
        <v>32</v>
      </c>
      <c r="B49" s="1" t="s">
        <v>33</v>
      </c>
      <c r="C49" s="1">
        <v>20222145015</v>
      </c>
      <c r="D49" s="1" t="s">
        <v>478</v>
      </c>
      <c r="E49" s="1" t="s">
        <v>45</v>
      </c>
      <c r="F49" s="1" t="s">
        <v>36</v>
      </c>
      <c r="G49" s="1" t="s">
        <v>37</v>
      </c>
      <c r="H49" s="1" t="s">
        <v>61</v>
      </c>
      <c r="I49" s="1">
        <v>329</v>
      </c>
      <c r="J49" s="1">
        <v>84.1</v>
      </c>
      <c r="K49" s="1">
        <v>69.46</v>
      </c>
      <c r="L49" s="1">
        <f>I49*0.2*0.8+J49*0.2</f>
        <v>69.46</v>
      </c>
      <c r="M49" s="12">
        <f t="shared" si="0"/>
        <v>69.46</v>
      </c>
      <c r="W49" s="12">
        <v>69.46</v>
      </c>
      <c r="X49" s="12">
        <v>69.46</v>
      </c>
      <c r="Y49" s="12">
        <f>M49+P49+S49+V49</f>
        <v>69.46</v>
      </c>
      <c r="AC49" s="1" t="s">
        <v>39</v>
      </c>
      <c r="AD49" s="1" t="s">
        <v>40</v>
      </c>
      <c r="AE49" s="1" t="s">
        <v>41</v>
      </c>
      <c r="AF49" s="18" t="s">
        <v>75</v>
      </c>
    </row>
    <row r="50" customHeight="1" spans="1:32">
      <c r="A50" s="1" t="s">
        <v>32</v>
      </c>
      <c r="B50" s="1" t="s">
        <v>77</v>
      </c>
      <c r="C50" s="1">
        <v>20222145049</v>
      </c>
      <c r="D50" s="1" t="s">
        <v>479</v>
      </c>
      <c r="E50" s="1" t="s">
        <v>35</v>
      </c>
      <c r="F50" s="1" t="s">
        <v>36</v>
      </c>
      <c r="G50" s="1" t="s">
        <v>37</v>
      </c>
      <c r="H50" s="1" t="s">
        <v>61</v>
      </c>
      <c r="I50" s="1">
        <v>326</v>
      </c>
      <c r="J50" s="1">
        <v>86.32</v>
      </c>
      <c r="K50" s="1">
        <v>69.424</v>
      </c>
      <c r="L50" s="12">
        <v>69.424</v>
      </c>
      <c r="M50" s="12">
        <f t="shared" si="0"/>
        <v>69.424</v>
      </c>
      <c r="W50" s="12">
        <v>69.424</v>
      </c>
      <c r="X50" s="12">
        <v>69.424</v>
      </c>
      <c r="Y50" s="12">
        <v>69.424</v>
      </c>
      <c r="AC50" s="1" t="s">
        <v>216</v>
      </c>
      <c r="AD50" s="1" t="s">
        <v>84</v>
      </c>
      <c r="AE50" s="1" t="s">
        <v>85</v>
      </c>
      <c r="AF50" s="18" t="s">
        <v>75</v>
      </c>
    </row>
    <row r="51" customHeight="1" spans="1:32">
      <c r="A51" s="1" t="s">
        <v>32</v>
      </c>
      <c r="B51" s="1" t="s">
        <v>120</v>
      </c>
      <c r="C51" s="7">
        <v>20222145004</v>
      </c>
      <c r="D51" s="1" t="s">
        <v>480</v>
      </c>
      <c r="E51" s="1" t="s">
        <v>35</v>
      </c>
      <c r="F51" s="1" t="s">
        <v>36</v>
      </c>
      <c r="G51" s="1" t="s">
        <v>37</v>
      </c>
      <c r="H51" s="1" t="s">
        <v>61</v>
      </c>
      <c r="I51" s="1">
        <v>324</v>
      </c>
      <c r="J51" s="1">
        <v>86.8</v>
      </c>
      <c r="K51" s="1">
        <v>75.8</v>
      </c>
      <c r="L51" s="12">
        <v>69.2</v>
      </c>
      <c r="M51" s="12">
        <f t="shared" si="0"/>
        <v>69.2</v>
      </c>
      <c r="W51" s="12">
        <v>75.8</v>
      </c>
      <c r="X51" s="12">
        <v>69.2</v>
      </c>
      <c r="Y51" s="12">
        <v>69.2</v>
      </c>
      <c r="AC51" s="1" t="s">
        <v>302</v>
      </c>
      <c r="AD51" s="1" t="s">
        <v>123</v>
      </c>
      <c r="AE51" s="1" t="s">
        <v>124</v>
      </c>
      <c r="AF51" s="18" t="s">
        <v>75</v>
      </c>
    </row>
    <row r="52" customHeight="1" spans="1:32">
      <c r="A52" s="1" t="s">
        <v>32</v>
      </c>
      <c r="B52" s="1" t="s">
        <v>77</v>
      </c>
      <c r="C52" s="1">
        <v>20222145047</v>
      </c>
      <c r="D52" s="1" t="s">
        <v>481</v>
      </c>
      <c r="E52" s="1" t="s">
        <v>45</v>
      </c>
      <c r="F52" s="1" t="s">
        <v>36</v>
      </c>
      <c r="G52" s="1" t="s">
        <v>37</v>
      </c>
      <c r="H52" s="1" t="s">
        <v>61</v>
      </c>
      <c r="I52" s="1">
        <v>330</v>
      </c>
      <c r="J52" s="1">
        <v>81.66</v>
      </c>
      <c r="K52" s="1">
        <v>69.132</v>
      </c>
      <c r="L52" s="12">
        <v>69.132</v>
      </c>
      <c r="M52" s="12">
        <f t="shared" si="0"/>
        <v>69.132</v>
      </c>
      <c r="W52" s="12">
        <v>69.132</v>
      </c>
      <c r="X52" s="12">
        <v>69.132</v>
      </c>
      <c r="Y52" s="12">
        <v>69.132</v>
      </c>
      <c r="AC52" s="1" t="s">
        <v>337</v>
      </c>
      <c r="AD52" s="1" t="s">
        <v>84</v>
      </c>
      <c r="AE52" s="1" t="s">
        <v>85</v>
      </c>
      <c r="AF52" s="18" t="s">
        <v>75</v>
      </c>
    </row>
    <row r="53" customHeight="1" spans="1:32">
      <c r="A53" s="1" t="s">
        <v>32</v>
      </c>
      <c r="B53" s="1" t="s">
        <v>64</v>
      </c>
      <c r="C53" s="1">
        <v>20222145034</v>
      </c>
      <c r="D53" s="1" t="s">
        <v>482</v>
      </c>
      <c r="E53" s="1" t="s">
        <v>35</v>
      </c>
      <c r="F53" s="1" t="s">
        <v>36</v>
      </c>
      <c r="G53" s="1" t="s">
        <v>37</v>
      </c>
      <c r="H53" s="1" t="s">
        <v>61</v>
      </c>
      <c r="I53" s="1">
        <v>327</v>
      </c>
      <c r="J53" s="1">
        <v>83.64</v>
      </c>
      <c r="K53" s="1">
        <v>69.048</v>
      </c>
      <c r="L53" s="1">
        <v>69.048</v>
      </c>
      <c r="M53" s="12">
        <f t="shared" si="0"/>
        <v>69.048</v>
      </c>
      <c r="W53" s="15">
        <v>69.048</v>
      </c>
      <c r="X53" s="15">
        <v>69.048</v>
      </c>
      <c r="Y53" s="15">
        <v>69.048</v>
      </c>
      <c r="AC53" s="1" t="s">
        <v>246</v>
      </c>
      <c r="AD53" s="1" t="s">
        <v>85</v>
      </c>
      <c r="AE53" s="1" t="s">
        <v>84</v>
      </c>
      <c r="AF53" s="18" t="s">
        <v>75</v>
      </c>
    </row>
    <row r="54" customHeight="1" spans="1:32">
      <c r="A54" s="1" t="s">
        <v>32</v>
      </c>
      <c r="B54" s="1" t="s">
        <v>58</v>
      </c>
      <c r="C54" s="1">
        <v>20222145001</v>
      </c>
      <c r="D54" s="1" t="s">
        <v>483</v>
      </c>
      <c r="E54" s="1" t="s">
        <v>45</v>
      </c>
      <c r="F54" s="1" t="s">
        <v>36</v>
      </c>
      <c r="G54" s="1" t="s">
        <v>37</v>
      </c>
      <c r="H54" s="1" t="s">
        <v>61</v>
      </c>
      <c r="I54" s="1">
        <v>327</v>
      </c>
      <c r="J54" s="1">
        <v>82.58</v>
      </c>
      <c r="K54" s="1">
        <v>68.836</v>
      </c>
      <c r="L54" s="12">
        <v>68.836</v>
      </c>
      <c r="M54" s="12">
        <f t="shared" si="0"/>
        <v>68.836</v>
      </c>
      <c r="W54" s="12">
        <v>68.836</v>
      </c>
      <c r="X54" s="12">
        <v>68.836</v>
      </c>
      <c r="Y54" s="12">
        <f>M54+P54+S54</f>
        <v>68.836</v>
      </c>
      <c r="AC54" s="1" t="s">
        <v>268</v>
      </c>
      <c r="AD54" s="1" t="s">
        <v>41</v>
      </c>
      <c r="AE54" s="1" t="s">
        <v>99</v>
      </c>
      <c r="AF54" s="18" t="s">
        <v>75</v>
      </c>
    </row>
    <row r="55" customHeight="1" spans="1:32">
      <c r="A55" s="1" t="s">
        <v>32</v>
      </c>
      <c r="B55" s="1" t="s">
        <v>33</v>
      </c>
      <c r="C55" s="1">
        <v>20222145020</v>
      </c>
      <c r="D55" s="1" t="s">
        <v>484</v>
      </c>
      <c r="E55" s="1" t="s">
        <v>35</v>
      </c>
      <c r="F55" s="1" t="s">
        <v>36</v>
      </c>
      <c r="G55" s="1" t="s">
        <v>37</v>
      </c>
      <c r="H55" s="1" t="s">
        <v>61</v>
      </c>
      <c r="I55" s="1">
        <v>319</v>
      </c>
      <c r="J55" s="1">
        <v>84.92</v>
      </c>
      <c r="K55" s="1">
        <v>74.36</v>
      </c>
      <c r="L55" s="1">
        <f>I55*0.2*0.8+J55*0.2</f>
        <v>68.024</v>
      </c>
      <c r="M55" s="12">
        <f t="shared" si="0"/>
        <v>68.024</v>
      </c>
      <c r="W55" s="12">
        <v>74.36</v>
      </c>
      <c r="X55" s="12">
        <v>68.024</v>
      </c>
      <c r="Y55" s="12">
        <f>M55+P55+S55+V55</f>
        <v>68.024</v>
      </c>
      <c r="AC55" s="1" t="s">
        <v>119</v>
      </c>
      <c r="AD55" s="1" t="s">
        <v>40</v>
      </c>
      <c r="AE55" s="1" t="s">
        <v>41</v>
      </c>
      <c r="AF55" s="18" t="s">
        <v>75</v>
      </c>
    </row>
    <row r="56" customHeight="1" spans="1:32">
      <c r="A56" s="1" t="s">
        <v>32</v>
      </c>
      <c r="B56" s="1" t="s">
        <v>33</v>
      </c>
      <c r="C56" s="1">
        <v>20222145006</v>
      </c>
      <c r="D56" s="1" t="s">
        <v>485</v>
      </c>
      <c r="E56" s="1" t="s">
        <v>35</v>
      </c>
      <c r="F56" s="1" t="s">
        <v>36</v>
      </c>
      <c r="G56" s="1" t="s">
        <v>37</v>
      </c>
      <c r="H56" s="1" t="s">
        <v>61</v>
      </c>
      <c r="I56" s="1">
        <v>318</v>
      </c>
      <c r="J56" s="1">
        <v>85.38</v>
      </c>
      <c r="K56" s="1">
        <v>67.956</v>
      </c>
      <c r="L56" s="1">
        <f>I56*0.2*0.8+J56*0.2</f>
        <v>67.956</v>
      </c>
      <c r="M56" s="12">
        <f t="shared" si="0"/>
        <v>67.956</v>
      </c>
      <c r="W56" s="12">
        <v>67.956</v>
      </c>
      <c r="X56" s="12">
        <v>67.956</v>
      </c>
      <c r="Y56" s="12">
        <f>M56+P56+S56+V56</f>
        <v>67.956</v>
      </c>
      <c r="AC56" s="1" t="s">
        <v>39</v>
      </c>
      <c r="AD56" s="1" t="s">
        <v>40</v>
      </c>
      <c r="AE56" s="1" t="s">
        <v>41</v>
      </c>
      <c r="AF56" s="18" t="s">
        <v>75</v>
      </c>
    </row>
    <row r="57" customHeight="1" spans="1:32">
      <c r="A57" s="1" t="s">
        <v>32</v>
      </c>
      <c r="B57" s="1" t="s">
        <v>52</v>
      </c>
      <c r="C57" s="7">
        <v>20222145035</v>
      </c>
      <c r="D57" s="1" t="s">
        <v>486</v>
      </c>
      <c r="E57" s="1" t="s">
        <v>45</v>
      </c>
      <c r="F57" s="1" t="s">
        <v>36</v>
      </c>
      <c r="G57" s="1" t="s">
        <v>37</v>
      </c>
      <c r="H57" s="1" t="s">
        <v>61</v>
      </c>
      <c r="I57" s="1">
        <v>322</v>
      </c>
      <c r="J57" s="1">
        <v>79.06</v>
      </c>
      <c r="K57" s="1">
        <v>67.33</v>
      </c>
      <c r="L57" s="12">
        <v>67.332</v>
      </c>
      <c r="M57" s="12">
        <f t="shared" si="0"/>
        <v>67.332</v>
      </c>
      <c r="W57" s="12">
        <v>67.33</v>
      </c>
      <c r="X57" s="12">
        <v>67.332</v>
      </c>
      <c r="Y57" s="12">
        <v>67.332</v>
      </c>
      <c r="AC57" s="1" t="s">
        <v>212</v>
      </c>
      <c r="AD57" s="1" t="s">
        <v>48</v>
      </c>
      <c r="AE57" s="1" t="s">
        <v>55</v>
      </c>
      <c r="AF57" s="18" t="s">
        <v>75</v>
      </c>
    </row>
    <row r="58" customHeight="1" spans="1:32">
      <c r="A58" s="1" t="s">
        <v>32</v>
      </c>
      <c r="B58" s="1" t="s">
        <v>43</v>
      </c>
      <c r="C58" s="1">
        <v>20222145058</v>
      </c>
      <c r="D58" s="1" t="s">
        <v>487</v>
      </c>
      <c r="E58" s="1" t="s">
        <v>45</v>
      </c>
      <c r="F58" s="1" t="s">
        <v>36</v>
      </c>
      <c r="G58" s="1" t="s">
        <v>37</v>
      </c>
      <c r="H58" s="1" t="s">
        <v>61</v>
      </c>
      <c r="I58" s="1">
        <v>317</v>
      </c>
      <c r="J58" s="1">
        <v>82.16</v>
      </c>
      <c r="K58" s="1">
        <v>67.152</v>
      </c>
      <c r="L58" s="12">
        <v>67.152</v>
      </c>
      <c r="M58" s="12">
        <f t="shared" si="0"/>
        <v>67.152</v>
      </c>
      <c r="W58" s="12">
        <v>67.152</v>
      </c>
      <c r="X58" s="12">
        <v>67.152</v>
      </c>
      <c r="Y58" s="12">
        <v>67.152</v>
      </c>
      <c r="AB58" s="1" t="s">
        <v>110</v>
      </c>
      <c r="AC58" s="1" t="s">
        <v>51</v>
      </c>
      <c r="AD58" s="1" t="s">
        <v>47</v>
      </c>
      <c r="AE58" s="1" t="s">
        <v>48</v>
      </c>
      <c r="AF58" s="18" t="s">
        <v>75</v>
      </c>
    </row>
    <row r="59" customHeight="1" spans="1:32">
      <c r="A59" s="1" t="s">
        <v>32</v>
      </c>
      <c r="B59" s="1" t="s">
        <v>43</v>
      </c>
      <c r="C59" s="1">
        <v>20222145043</v>
      </c>
      <c r="D59" s="1" t="s">
        <v>488</v>
      </c>
      <c r="E59" s="1" t="s">
        <v>35</v>
      </c>
      <c r="F59" s="1" t="s">
        <v>36</v>
      </c>
      <c r="G59" s="1" t="s">
        <v>37</v>
      </c>
      <c r="H59" s="1" t="s">
        <v>61</v>
      </c>
      <c r="I59" s="1">
        <v>316</v>
      </c>
      <c r="J59" s="1">
        <v>79.3</v>
      </c>
      <c r="K59" s="1">
        <v>66.42</v>
      </c>
      <c r="L59" s="12">
        <v>66.42</v>
      </c>
      <c r="M59" s="12">
        <f t="shared" si="0"/>
        <v>66.42</v>
      </c>
      <c r="W59" s="12">
        <v>66.42</v>
      </c>
      <c r="X59" s="12">
        <v>66.42</v>
      </c>
      <c r="Y59" s="12">
        <v>66.42</v>
      </c>
      <c r="AB59" s="1" t="s">
        <v>110</v>
      </c>
      <c r="AC59" s="1" t="s">
        <v>258</v>
      </c>
      <c r="AD59" s="1" t="s">
        <v>47</v>
      </c>
      <c r="AE59" s="1" t="s">
        <v>48</v>
      </c>
      <c r="AF59" s="18" t="s">
        <v>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推免（6人）</vt:lpstr>
      <vt:lpstr>微生物学（8人）</vt:lpstr>
      <vt:lpstr>食品加工与安全（105人）</vt:lpstr>
      <vt:lpstr>食品工程（90人）</vt:lpstr>
      <vt:lpstr>食品科学与工程（58人）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</dc:creator>
  <cp:lastModifiedBy>黄怀宇</cp:lastModifiedBy>
  <dcterms:created xsi:type="dcterms:W3CDTF">2015-06-05T18:19:00Z</dcterms:created>
  <dcterms:modified xsi:type="dcterms:W3CDTF">2022-09-26T01:16:13Z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86F1CA439AB24C6C86E75AE774B228E1</vt:lpwstr>
  </property>
  <property fmtid="{D5CDD505-2E9C-101B-9397-08002B2CF9AE}" pid="3" name="KSOProductBuildVer">
    <vt:lpwstr>2052-11.1.0.12358</vt:lpwstr>
  </property>
</Properties>
</file>