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qiantong\Desktop\23级学业奖学金拟获奖名单\"/>
    </mc:Choice>
  </mc:AlternateContent>
  <xr:revisionPtr revIDLastSave="0" documentId="13_ncr:1_{C5119C5C-BD15-42C7-98EE-B77EF42131F3}" xr6:coauthVersionLast="47" xr6:coauthVersionMax="47" xr10:uidLastSave="{00000000-0000-0000-0000-000000000000}"/>
  <bookViews>
    <workbookView xWindow="-98" yWindow="-98" windowWidth="21795" windowHeight="12975" activeTab="2" xr2:uid="{00000000-000D-0000-FFFF-FFFF00000000}"/>
  </bookViews>
  <sheets>
    <sheet name="推免" sheetId="1" r:id="rId1"/>
    <sheet name="微生物" sheetId="2" r:id="rId2"/>
    <sheet name="食品加工与安全" sheetId="3" r:id="rId3"/>
    <sheet name="食品工程" sheetId="4" r:id="rId4"/>
    <sheet name="食品科学与安全" sheetId="5" r:id="rId5"/>
    <sheet name="博士生" sheetId="6" r:id="rId6"/>
  </sheets>
  <definedNames>
    <definedName name="_xlnm._FilterDatabase" localSheetId="5" hidden="1">博士生!$A$1:$AE$19</definedName>
    <definedName name="_xlnm._FilterDatabase" localSheetId="3" hidden="1">食品工程!$A$1:$JF$89</definedName>
    <definedName name="_xlnm._FilterDatabase" localSheetId="2" hidden="1">食品加工与安全!$A$1:$JF$117</definedName>
    <definedName name="_xlnm._FilterDatabase" localSheetId="4" hidden="1">食品科学与安全!$A$1:$JF$46</definedName>
    <definedName name="_xlnm._FilterDatabase" localSheetId="0" hidden="1">推免!$A$1:$JF$10</definedName>
    <definedName name="_xlnm._FilterDatabase" localSheetId="1" hidden="1">微生物!$A$1:$JF$6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5" l="1"/>
  <c r="N42" i="5"/>
  <c r="N41" i="5"/>
  <c r="M41" i="5"/>
  <c r="M39" i="5"/>
  <c r="N37" i="5"/>
  <c r="M37" i="5"/>
  <c r="N36" i="5"/>
  <c r="M36" i="5"/>
  <c r="L36" i="5"/>
  <c r="M34" i="5"/>
  <c r="N31" i="5"/>
  <c r="N30" i="5"/>
  <c r="M30" i="5"/>
  <c r="N28" i="5"/>
  <c r="M28" i="5"/>
  <c r="N24" i="5"/>
  <c r="N21" i="5"/>
  <c r="M21" i="5"/>
  <c r="L21" i="5"/>
  <c r="M20" i="5"/>
  <c r="N18" i="5"/>
  <c r="M18" i="5"/>
  <c r="N17" i="5"/>
  <c r="N15" i="5"/>
  <c r="M13" i="5"/>
  <c r="X11" i="5"/>
  <c r="L11" i="5"/>
  <c r="M4" i="5"/>
  <c r="M89" i="4"/>
  <c r="M88" i="4"/>
  <c r="N87" i="4"/>
  <c r="N86" i="4"/>
  <c r="Z85" i="4"/>
  <c r="Y85" i="4"/>
  <c r="N85" i="4"/>
  <c r="M85" i="4"/>
  <c r="M84" i="4"/>
  <c r="Z81" i="4"/>
  <c r="Y81" i="4"/>
  <c r="N81" i="4"/>
  <c r="M81" i="4"/>
  <c r="N80" i="4"/>
  <c r="Z79" i="4"/>
  <c r="Y79" i="4"/>
  <c r="N79" i="4"/>
  <c r="M79" i="4"/>
  <c r="M78" i="4"/>
  <c r="M77" i="4"/>
  <c r="N76" i="4"/>
  <c r="M76" i="4"/>
  <c r="M75" i="4"/>
  <c r="N74" i="4"/>
  <c r="M74" i="4"/>
  <c r="M73" i="4"/>
  <c r="M72" i="4"/>
  <c r="Z71" i="4"/>
  <c r="Y71" i="4"/>
  <c r="N71" i="4"/>
  <c r="M71" i="4"/>
  <c r="N70" i="4"/>
  <c r="Y69" i="4"/>
  <c r="N69" i="4"/>
  <c r="Z69" i="4" s="1"/>
  <c r="M69" i="4"/>
  <c r="N68" i="4"/>
  <c r="N67" i="4"/>
  <c r="Z65" i="4"/>
  <c r="Y65" i="4"/>
  <c r="N65" i="4"/>
  <c r="M65" i="4"/>
  <c r="N64" i="4"/>
  <c r="M64" i="4"/>
  <c r="N63" i="4"/>
  <c r="M62" i="4"/>
  <c r="N61" i="4"/>
  <c r="N60" i="4"/>
  <c r="N57" i="4"/>
  <c r="Z56" i="4"/>
  <c r="Y56" i="4"/>
  <c r="N56" i="4"/>
  <c r="M56" i="4"/>
  <c r="L56" i="4"/>
  <c r="Z55" i="4"/>
  <c r="Y55" i="4"/>
  <c r="N55" i="4"/>
  <c r="M55" i="4"/>
  <c r="N53" i="4"/>
  <c r="L53" i="4"/>
  <c r="N51" i="4"/>
  <c r="N50" i="4"/>
  <c r="M49" i="4"/>
  <c r="N48" i="4"/>
  <c r="N45" i="4"/>
  <c r="N44" i="4"/>
  <c r="N42" i="4"/>
  <c r="N41" i="4"/>
  <c r="Z40" i="4"/>
  <c r="Y40" i="4"/>
  <c r="N40" i="4"/>
  <c r="M40" i="4"/>
  <c r="N39" i="4"/>
  <c r="M37" i="4"/>
  <c r="Z36" i="4"/>
  <c r="Y36" i="4"/>
  <c r="N36" i="4"/>
  <c r="M36" i="4"/>
  <c r="M35" i="4"/>
  <c r="N34" i="4"/>
  <c r="Z33" i="4"/>
  <c r="Y33" i="4"/>
  <c r="N33" i="4"/>
  <c r="M33" i="4"/>
  <c r="N32" i="4"/>
  <c r="M31" i="4"/>
  <c r="M30" i="4"/>
  <c r="N29" i="4"/>
  <c r="M28" i="4"/>
  <c r="N27" i="4"/>
  <c r="M25" i="4"/>
  <c r="N24" i="4"/>
  <c r="M23" i="4"/>
  <c r="Z22" i="4"/>
  <c r="Y22" i="4"/>
  <c r="N22" i="4"/>
  <c r="M22" i="4"/>
  <c r="M20" i="4"/>
  <c r="M19" i="4"/>
  <c r="M18" i="4"/>
  <c r="N17" i="4"/>
  <c r="Z16" i="4"/>
  <c r="Y16" i="4"/>
  <c r="N16" i="4"/>
  <c r="M16" i="4"/>
  <c r="M15" i="4"/>
  <c r="N13" i="4"/>
  <c r="N11" i="4"/>
  <c r="M10" i="4"/>
  <c r="N9" i="4"/>
  <c r="M9" i="4"/>
  <c r="N6" i="4"/>
  <c r="N5" i="4"/>
  <c r="N4" i="4"/>
  <c r="M3" i="4"/>
  <c r="M2" i="4"/>
  <c r="M117" i="3"/>
  <c r="AH116" i="3"/>
  <c r="Z116" i="3"/>
  <c r="Y116" i="3"/>
  <c r="N116" i="3"/>
  <c r="M116" i="3"/>
  <c r="N115" i="3"/>
  <c r="Z115" i="3" s="1"/>
  <c r="M115" i="3"/>
  <c r="Y115" i="3" s="1"/>
  <c r="M114" i="3"/>
  <c r="AH113" i="3"/>
  <c r="Y113" i="3"/>
  <c r="N113" i="3"/>
  <c r="Z113" i="3" s="1"/>
  <c r="M113" i="3"/>
  <c r="N112" i="3"/>
  <c r="Z112" i="3" s="1"/>
  <c r="M112" i="3"/>
  <c r="Y112" i="3" s="1"/>
  <c r="M111" i="3"/>
  <c r="M110" i="3"/>
  <c r="N109" i="3"/>
  <c r="M109" i="3"/>
  <c r="Z108" i="3"/>
  <c r="Y108" i="3"/>
  <c r="N108" i="3"/>
  <c r="M108" i="3"/>
  <c r="N107" i="3"/>
  <c r="N106" i="3"/>
  <c r="Z105" i="3"/>
  <c r="N105" i="3"/>
  <c r="M105" i="3"/>
  <c r="Y105" i="3" s="1"/>
  <c r="M103" i="3"/>
  <c r="M102" i="3"/>
  <c r="N101" i="3"/>
  <c r="M101" i="3"/>
  <c r="M100" i="3"/>
  <c r="N99" i="3"/>
  <c r="M99" i="3"/>
  <c r="M98" i="3"/>
  <c r="N96" i="3"/>
  <c r="M96" i="3"/>
  <c r="M95" i="3"/>
  <c r="M94" i="3"/>
  <c r="N93" i="3"/>
  <c r="N92" i="3"/>
  <c r="N91" i="3"/>
  <c r="Y90" i="3"/>
  <c r="N90" i="3"/>
  <c r="Z90" i="3" s="1"/>
  <c r="M90" i="3"/>
  <c r="AH89" i="3"/>
  <c r="N89" i="3"/>
  <c r="Z89" i="3" s="1"/>
  <c r="M89" i="3"/>
  <c r="Y89" i="3" s="1"/>
  <c r="N88" i="3"/>
  <c r="Z88" i="3" s="1"/>
  <c r="M88" i="3"/>
  <c r="Y88" i="3" s="1"/>
  <c r="AH87" i="3"/>
  <c r="N87" i="3"/>
  <c r="Z87" i="3" s="1"/>
  <c r="M87" i="3"/>
  <c r="Y87" i="3" s="1"/>
  <c r="AH86" i="3"/>
  <c r="N86" i="3"/>
  <c r="Z86" i="3" s="1"/>
  <c r="M86" i="3"/>
  <c r="Y86" i="3" s="1"/>
  <c r="M81" i="3"/>
  <c r="Z80" i="3"/>
  <c r="N80" i="3"/>
  <c r="M80" i="3"/>
  <c r="Y80" i="3" s="1"/>
  <c r="N79" i="3"/>
  <c r="M79" i="3"/>
  <c r="M78" i="3"/>
  <c r="N77" i="3"/>
  <c r="Y74" i="3"/>
  <c r="N74" i="3"/>
  <c r="Z74" i="3" s="1"/>
  <c r="M74" i="3"/>
  <c r="M73" i="3"/>
  <c r="N72" i="3"/>
  <c r="M72" i="3"/>
  <c r="M71" i="3"/>
  <c r="N70" i="3"/>
  <c r="N68" i="3"/>
  <c r="Z68" i="3" s="1"/>
  <c r="M68" i="3"/>
  <c r="Y68" i="3" s="1"/>
  <c r="N65" i="3"/>
  <c r="M64" i="3"/>
  <c r="N63" i="3"/>
  <c r="Z63" i="3" s="1"/>
  <c r="M63" i="3"/>
  <c r="Y63" i="3" s="1"/>
  <c r="N62" i="3"/>
  <c r="M62" i="3"/>
  <c r="N61" i="3"/>
  <c r="M61" i="3"/>
  <c r="N60" i="3"/>
  <c r="N57" i="3"/>
  <c r="Z57" i="3" s="1"/>
  <c r="M57" i="3"/>
  <c r="Y57" i="3" s="1"/>
  <c r="M52" i="3"/>
  <c r="Z51" i="3"/>
  <c r="N51" i="3"/>
  <c r="M51" i="3"/>
  <c r="Y51" i="3" s="1"/>
  <c r="N50" i="3"/>
  <c r="M49" i="3"/>
  <c r="N48" i="3"/>
  <c r="N47" i="3"/>
  <c r="M46" i="3"/>
  <c r="N45" i="3"/>
  <c r="N44" i="3"/>
  <c r="N43" i="3"/>
  <c r="Z43" i="3" s="1"/>
  <c r="M43" i="3"/>
  <c r="Y43" i="3" s="1"/>
  <c r="N41" i="3"/>
  <c r="M41" i="3"/>
  <c r="AH37" i="3"/>
  <c r="N37" i="3"/>
  <c r="Z37" i="3" s="1"/>
  <c r="M37" i="3"/>
  <c r="Y37" i="3" s="1"/>
  <c r="N34" i="3"/>
  <c r="M34" i="3"/>
  <c r="AH33" i="3"/>
  <c r="Y33" i="3"/>
  <c r="N33" i="3"/>
  <c r="Z33" i="3" s="1"/>
  <c r="M33" i="3"/>
  <c r="N32" i="3"/>
  <c r="M32" i="3"/>
  <c r="N31" i="3"/>
  <c r="M30" i="3"/>
  <c r="N27" i="3"/>
  <c r="N26" i="3"/>
  <c r="M26" i="3"/>
  <c r="N25" i="3"/>
  <c r="M24" i="3"/>
  <c r="N23" i="3"/>
  <c r="N22" i="3"/>
  <c r="M22" i="3"/>
  <c r="N20" i="3"/>
  <c r="N19" i="3"/>
  <c r="N18" i="3"/>
  <c r="M18" i="3"/>
  <c r="M17" i="3"/>
  <c r="Y16" i="3"/>
  <c r="N16" i="3"/>
  <c r="Z16" i="3" s="1"/>
  <c r="M16" i="3"/>
  <c r="M15" i="3"/>
  <c r="M14" i="3"/>
  <c r="N12" i="3"/>
  <c r="AH9" i="3"/>
  <c r="N9" i="3"/>
  <c r="Z9" i="3" s="1"/>
  <c r="M9" i="3"/>
  <c r="Y9" i="3" s="1"/>
  <c r="M8" i="3"/>
  <c r="M6" i="3"/>
  <c r="AH5" i="3"/>
  <c r="N5" i="3"/>
  <c r="Z5" i="3" s="1"/>
  <c r="M5" i="3"/>
  <c r="Y5" i="3" s="1"/>
  <c r="N2" i="3"/>
  <c r="M6" i="2"/>
  <c r="N5" i="2"/>
  <c r="N4" i="2"/>
  <c r="N3" i="2"/>
  <c r="N2" i="2"/>
  <c r="M2" i="1"/>
</calcChain>
</file>

<file path=xl/sharedStrings.xml><?xml version="1.0" encoding="utf-8"?>
<sst xmlns="http://schemas.openxmlformats.org/spreadsheetml/2006/main" count="4335" uniqueCount="637">
  <si>
    <t>序号</t>
  </si>
  <si>
    <t>学院</t>
  </si>
  <si>
    <t>班级</t>
  </si>
  <si>
    <t>学号</t>
  </si>
  <si>
    <t>姓名</t>
  </si>
  <si>
    <t>性别</t>
  </si>
  <si>
    <t>专业</t>
  </si>
  <si>
    <t>是否调剂</t>
  </si>
  <si>
    <t>入学类型（推免或全国统考）</t>
  </si>
  <si>
    <t>入学
考试
初试
分数(申请人填写）</t>
  </si>
  <si>
    <t>复试分数(申请人填写）</t>
  </si>
  <si>
    <t>入学总成绩（按文件标准算）(申请人填写）</t>
  </si>
  <si>
    <r>
      <rPr>
        <b/>
        <sz val="12"/>
        <color rgb="FF000000"/>
        <rFont val="黑体"/>
        <charset val="134"/>
      </rPr>
      <t>入学总成绩(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</si>
  <si>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入学总成绩(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</si>
  <si>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发表论文情况（论文后面请写上加多少分）(申请人填写）</t>
  </si>
  <si>
    <r>
      <rPr>
        <b/>
        <sz val="12"/>
        <color rgb="FF000000"/>
        <rFont val="黑体"/>
        <charset val="134"/>
      </rPr>
      <t>发表论文情况（(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填写））</t>
    </r>
  </si>
  <si>
    <r>
      <rPr>
        <b/>
        <sz val="12"/>
        <color rgb="FF000000"/>
        <rFont val="黑体"/>
        <charset val="134"/>
      </rPr>
      <t>发表论文情况（(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填写））</t>
    </r>
  </si>
  <si>
    <t>省级以上学术竞赛获奖情况（后面请写上加多少分）(申请人填写）</t>
  </si>
  <si>
    <r>
      <rPr>
        <b/>
        <sz val="12"/>
        <color rgb="FF000000"/>
        <rFont val="黑体"/>
        <charset val="134"/>
      </rPr>
      <t>省级以上学术竞赛获奖情况（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</si>
  <si>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省级以上学术竞赛获奖情况（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</si>
  <si>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发明专利（后面请写上加多少分）(申请人填写）</t>
  </si>
  <si>
    <r>
      <rPr>
        <b/>
        <sz val="12"/>
        <color rgb="FF000000"/>
        <rFont val="黑体"/>
        <charset val="134"/>
      </rPr>
      <t>发明专利（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</si>
  <si>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发明专利（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</si>
  <si>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最终总成绩（所有该加的分加上之后的成绩）(申请人填写）</t>
  </si>
  <si>
    <r>
      <rPr>
        <b/>
        <sz val="12"/>
        <color rgb="FF000000"/>
        <rFont val="黑体"/>
        <charset val="134"/>
      </rPr>
      <t>最终总成绩（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</t>
    </r>
  </si>
  <si>
    <r>
      <rPr>
        <b/>
        <sz val="12"/>
        <color rgb="FF000000"/>
        <rFont val="黑体"/>
        <charset val="134"/>
      </rPr>
      <t>最终总成绩（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</t>
    </r>
  </si>
  <si>
    <t>备注（其他情况）(申请人填写）</t>
  </si>
  <si>
    <r>
      <rPr>
        <b/>
        <sz val="12"/>
        <color rgb="FF000000"/>
        <rFont val="黑体"/>
        <charset val="134"/>
      </rPr>
      <t>备注1（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</si>
  <si>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备注2（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</si>
  <si>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发表论文情况（</t>
    </r>
    <r>
      <rPr>
        <b/>
        <sz val="12"/>
        <color rgb="FFFF0000"/>
        <rFont val="黑体"/>
        <charset val="134"/>
      </rPr>
      <t>复审</t>
    </r>
    <r>
      <rPr>
        <b/>
        <sz val="12"/>
        <color rgb="FF000000"/>
        <rFont val="黑体"/>
        <charset val="134"/>
      </rPr>
      <t>）</t>
    </r>
  </si>
  <si>
    <r>
      <rPr>
        <b/>
        <sz val="12"/>
        <color rgb="FF000000"/>
        <rFont val="黑体"/>
        <charset val="134"/>
      </rPr>
      <t>省级以上学术竞赛获奖情况（</t>
    </r>
    <r>
      <rPr>
        <b/>
        <sz val="12"/>
        <color rgb="FFFF0000"/>
        <rFont val="黑体"/>
        <charset val="134"/>
      </rPr>
      <t>复审</t>
    </r>
    <r>
      <rPr>
        <b/>
        <sz val="12"/>
        <color rgb="FF000000"/>
        <rFont val="黑体"/>
        <charset val="134"/>
      </rPr>
      <t>）</t>
    </r>
  </si>
  <si>
    <r>
      <rPr>
        <b/>
        <sz val="12"/>
        <color rgb="FF000000"/>
        <rFont val="黑体"/>
        <charset val="134"/>
      </rPr>
      <t>发明专利（</t>
    </r>
    <r>
      <rPr>
        <b/>
        <sz val="12"/>
        <color rgb="FFFF0000"/>
        <rFont val="黑体"/>
        <charset val="134"/>
      </rPr>
      <t>复审</t>
    </r>
    <r>
      <rPr>
        <b/>
        <sz val="12"/>
        <color rgb="FF000000"/>
        <rFont val="黑体"/>
        <charset val="134"/>
      </rPr>
      <t>）</t>
    </r>
  </si>
  <si>
    <r>
      <rPr>
        <b/>
        <sz val="12"/>
        <color rgb="FF000000"/>
        <rFont val="黑体"/>
        <charset val="134"/>
      </rPr>
      <t>最终总成绩（</t>
    </r>
    <r>
      <rPr>
        <b/>
        <sz val="12"/>
        <color rgb="FFFF0000"/>
        <rFont val="黑体"/>
        <charset val="134"/>
      </rPr>
      <t>复审</t>
    </r>
    <r>
      <rPr>
        <b/>
        <sz val="12"/>
        <color rgb="FF000000"/>
        <rFont val="黑体"/>
        <charset val="134"/>
      </rPr>
      <t>）</t>
    </r>
  </si>
  <si>
    <r>
      <rPr>
        <b/>
        <sz val="12"/>
        <color rgb="FF000000"/>
        <rFont val="黑体"/>
        <charset val="134"/>
      </rPr>
      <t>备注（</t>
    </r>
    <r>
      <rPr>
        <b/>
        <sz val="12"/>
        <color rgb="FFFF0000"/>
        <rFont val="黑体"/>
        <charset val="134"/>
      </rPr>
      <t>复审</t>
    </r>
    <r>
      <rPr>
        <b/>
        <sz val="12"/>
        <color rgb="FF000000"/>
        <rFont val="黑体"/>
        <charset val="134"/>
      </rPr>
      <t>）</t>
    </r>
  </si>
  <si>
    <t>导师(申请人填写）</t>
  </si>
  <si>
    <r>
      <rPr>
        <b/>
        <sz val="11"/>
        <rFont val="宋体"/>
        <charset val="134"/>
      </rPr>
      <t>初审审核人</t>
    </r>
  </si>
  <si>
    <r>
      <rPr>
        <b/>
        <sz val="11"/>
        <rFont val="宋体"/>
        <charset val="134"/>
      </rPr>
      <t>复审审核人</t>
    </r>
  </si>
  <si>
    <t>食品学院</t>
  </si>
  <si>
    <t>2022级硕士8班</t>
  </si>
  <si>
    <t>黄桥栏</t>
  </si>
  <si>
    <t>女</t>
  </si>
  <si>
    <t>食品工程</t>
  </si>
  <si>
    <t>否</t>
  </si>
  <si>
    <t>推免</t>
  </si>
  <si>
    <t>北大中文核心期刊排名前25%论文1篇，加7分</t>
  </si>
  <si>
    <t>无</t>
  </si>
  <si>
    <t>杨美艳</t>
  </si>
  <si>
    <t>凌健棉、易心杨</t>
  </si>
  <si>
    <t>赖照洲、潘丽怡</t>
  </si>
  <si>
    <t>23级硕士7班</t>
  </si>
  <si>
    <t>袁艺洋</t>
  </si>
  <si>
    <t>食品科学与工程</t>
  </si>
  <si>
    <t>方祥</t>
  </si>
  <si>
    <t>2023级硕士8班</t>
  </si>
  <si>
    <t>叶韵琪</t>
  </si>
  <si>
    <t>陈忠正</t>
  </si>
  <si>
    <t>硕士3班</t>
  </si>
  <si>
    <t>张桂芳</t>
  </si>
  <si>
    <t>黎攀</t>
  </si>
  <si>
    <t>梁佩君、余洁婷</t>
  </si>
  <si>
    <t>陈丽璇、谭悦</t>
  </si>
  <si>
    <t>陈颖仪</t>
  </si>
  <si>
    <t>李凤萍</t>
  </si>
  <si>
    <t>杨瑞丽</t>
  </si>
  <si>
    <t>硕士4班</t>
  </si>
  <si>
    <t>邓博文</t>
  </si>
  <si>
    <t>男</t>
  </si>
  <si>
    <t>钟嘉豪</t>
  </si>
  <si>
    <t>杜冰</t>
  </si>
  <si>
    <t>硕士2班</t>
  </si>
  <si>
    <t>20233185004</t>
  </si>
  <si>
    <t>陈海欣</t>
  </si>
  <si>
    <t>罗林</t>
  </si>
  <si>
    <t>杨张畅、冯鸿灏</t>
  </si>
  <si>
    <t>王燕超、刘燕婷</t>
  </si>
  <si>
    <t>周越</t>
  </si>
  <si>
    <t>微生物学</t>
  </si>
  <si>
    <t>全国统考</t>
  </si>
  <si>
    <t>合成生物学竞赛-创新赛获得银奖（加1.5分）</t>
  </si>
  <si>
    <t>合成生物学竞赛-创新赛获得银奖加1.5分</t>
  </si>
  <si>
    <t>魏韬</t>
  </si>
  <si>
    <t>王维松</t>
  </si>
  <si>
    <t>第七届黑龙江互联+创新创业大赛省赛铜奖（加1分）</t>
  </si>
  <si>
    <t>发明专利已公布CN116023226A（加4分）</t>
  </si>
  <si>
    <t>王涓</t>
  </si>
  <si>
    <t>林斯婷</t>
  </si>
  <si>
    <t xml:space="preserve"> 女</t>
  </si>
  <si>
    <t>叶志伟</t>
  </si>
  <si>
    <t>苏振荣</t>
  </si>
  <si>
    <t>省级大创（加1分）；国家级大学生创新创业（加1.5分）</t>
  </si>
  <si>
    <t>省级大创没拿奖不加分，国家级是否拿奖请补充材料证明；成绩四舍五入两位小数。</t>
  </si>
  <si>
    <t>省级大创没拿奖不加分，国家级结题无获奖证明不加分；成绩四舍五入两位小数。</t>
  </si>
  <si>
    <t>8班</t>
  </si>
  <si>
    <t>廖家辉</t>
  </si>
  <si>
    <t>王杰</t>
  </si>
  <si>
    <t>刘璞钰</t>
  </si>
  <si>
    <t>食品加工与安全</t>
  </si>
  <si>
    <t>中国科技核心期刊/5分</t>
  </si>
  <si>
    <t>省级一等负责人、省级二等负责人、省级二等主要成员、省级二等主要成员/10分</t>
  </si>
  <si>
    <t>是其他期刊，不是北大核心期刊</t>
  </si>
  <si>
    <t>论文缺图书馆检索证明</t>
  </si>
  <si>
    <t>曹庸教授</t>
  </si>
  <si>
    <r>
      <rPr>
        <sz val="11"/>
        <color indexed="8"/>
        <rFont val="宋体"/>
        <charset val="134"/>
      </rPr>
      <t>食品学院</t>
    </r>
  </si>
  <si>
    <r>
      <rPr>
        <sz val="11"/>
        <color indexed="8"/>
        <rFont val="宋体"/>
        <charset val="134"/>
      </rPr>
      <t>2023级硕士1班</t>
    </r>
  </si>
  <si>
    <r>
      <rPr>
        <sz val="11"/>
        <color indexed="8"/>
        <rFont val="宋体"/>
        <charset val="134"/>
      </rPr>
      <t>范梦婷</t>
    </r>
  </si>
  <si>
    <r>
      <rPr>
        <sz val="11"/>
        <color indexed="8"/>
        <rFont val="宋体"/>
        <charset val="134"/>
      </rPr>
      <t>女</t>
    </r>
  </si>
  <si>
    <r>
      <rPr>
        <sz val="11"/>
        <color indexed="8"/>
        <rFont val="宋体"/>
        <charset val="134"/>
      </rPr>
      <t>食品加工与安全</t>
    </r>
  </si>
  <si>
    <r>
      <rPr>
        <sz val="11"/>
        <color indexed="8"/>
        <rFont val="宋体"/>
        <charset val="134"/>
      </rPr>
      <t>否</t>
    </r>
  </si>
  <si>
    <r>
      <rPr>
        <sz val="11"/>
        <color indexed="8"/>
        <rFont val="宋体"/>
        <charset val="134"/>
      </rPr>
      <t>全国统考</t>
    </r>
  </si>
  <si>
    <r>
      <rPr>
        <sz val="11"/>
        <color indexed="8"/>
        <rFont val="宋体"/>
        <charset val="134"/>
      </rPr>
      <t>无</t>
    </r>
  </si>
  <si>
    <t>1、首届“五粮液杯”四川省大学生酒类创新创意大赛，省级二等奖，负责人（＋3分）；2、全国大学生生命科学竞赛，全国一等奖，成员（＋2.5分）; 3、“建行杯”第八届四川省国际“互联网十”大学生创新创业大赛，省级铜奖，成员（＋1分）；4、“五粮液杯”中国大学生酒类创新创意大赛，省级二等奖，负责人（节＋3分）；5、“建行杯”第九届四川省国际“互联网十”大学生创新创业大赛，省级银奖，成员（＋1.5分）</t>
  </si>
  <si>
    <t>86.02</t>
  </si>
  <si>
    <t>缺乏证明材料</t>
  </si>
  <si>
    <t>1、首届“五粮液杯”四川省大学生酒类创新创意大赛，省级二等奖，负责人（＋3分）；2、全国大学生生命科学竞赛，全国一等奖，成员（＋2分）; 3、“建行杯”第八届四川省国际“互联网十”大学生创新创业大赛，省级铜奖，成员（＋1分）；4、“五粮液杯”中国大学生酒类创新创意大赛，省级二等奖，负责人（节＋3分）；5、“建行杯”第九届四川省国际“互联网十”大学生创新创业大赛，省级银奖，成员（＋1.5分）</t>
  </si>
  <si>
    <r>
      <rPr>
        <sz val="11"/>
        <color indexed="8"/>
        <rFont val="宋体"/>
        <charset val="134"/>
      </rPr>
      <t>韦晓群</t>
    </r>
  </si>
  <si>
    <t>23硕士5班</t>
  </si>
  <si>
    <t>陈晗</t>
  </si>
  <si>
    <t>作为第一作者在《食品科学》期刊发表了一篇论文“ 急冷与无水双重胁迫下南美白对虾存活变化及防御系统响应规律”，加9分</t>
  </si>
  <si>
    <t>硕士生新生有发表北大中文核心期刊要目总览学科分类排名在前 25%以内的学术刊物：7分/篇</t>
  </si>
  <si>
    <t>周爱梅</t>
  </si>
  <si>
    <t>王祺皓、柯亮</t>
  </si>
  <si>
    <t>王梓涵、潘艳红</t>
  </si>
  <si>
    <t>23硕士6班</t>
  </si>
  <si>
    <t>杨建南</t>
  </si>
  <si>
    <t>赵雷</t>
  </si>
  <si>
    <t>20233141116</t>
  </si>
  <si>
    <t>郑桂芬</t>
  </si>
  <si>
    <t>徐振林</t>
  </si>
  <si>
    <t>李泳欣</t>
  </si>
  <si>
    <t>2021年广东省大学生生物化学实验技能大赛优秀奖，负责人加2分。（此处按三等奖处理，若有不妥，请评委指正）</t>
  </si>
  <si>
    <t>无效</t>
  </si>
  <si>
    <t>级别一般根据奖状公章级别界定（落款公章为学会的竞赛相应降低一个级别，落款公章为两所及两所以上高校或相应级别政府机关的竞赛，定为省级</t>
  </si>
  <si>
    <t>肖杰</t>
  </si>
  <si>
    <t>李媚竹</t>
  </si>
  <si>
    <t>莫泳梅</t>
  </si>
  <si>
    <t>宋贤良</t>
  </si>
  <si>
    <t>柯亮</t>
  </si>
  <si>
    <t>刘晓娟</t>
  </si>
  <si>
    <r>
      <rPr>
        <sz val="11"/>
        <color indexed="8"/>
        <rFont val="宋体"/>
        <charset val="134"/>
      </rPr>
      <t>魏嘉琪</t>
    </r>
  </si>
  <si>
    <r>
      <rPr>
        <sz val="11"/>
        <color indexed="8"/>
        <rFont val="宋体"/>
        <charset val="134"/>
      </rPr>
      <t>吴绍宗</t>
    </r>
  </si>
  <si>
    <t>张佳钰</t>
  </si>
  <si>
    <t>高向阳</t>
  </si>
  <si>
    <t>张彬鑫</t>
  </si>
  <si>
    <t>全国大学生生命科学竞赛（2021，科学探究类）江苏省三等奖，第一负责人+2分</t>
  </si>
  <si>
    <t>省部级学术竞赛3等奖负责人</t>
  </si>
  <si>
    <t>吕慕雯</t>
  </si>
  <si>
    <t>20233141033</t>
  </si>
  <si>
    <t>黄琪丹</t>
  </si>
  <si>
    <t>20233141014</t>
  </si>
  <si>
    <t>陈思蔚</t>
  </si>
  <si>
    <t>1、在2021年广东省大学生生物化学实验技能大赛中，作为主要成员，荣获优秀奖（加3分）2、在第十三届中国大学生服务外包创新创业大赛中，作为主要成员，荣获企业命题类三等奖（加3.5分）</t>
  </si>
  <si>
    <t>1、优秀奖不加分 2、缺乏证明参赛作品与专业相关材料</t>
  </si>
  <si>
    <t>1、优秀奖不加分 2、缺证明参赛作品与专业相关材料</t>
  </si>
  <si>
    <t>罗希彦</t>
  </si>
  <si>
    <t>郑倩望</t>
  </si>
  <si>
    <t>李乐</t>
  </si>
  <si>
    <t>黄日明</t>
  </si>
  <si>
    <t>2023级食品硕士8班</t>
  </si>
  <si>
    <t>苏格格</t>
  </si>
  <si>
    <t>郭宗林</t>
  </si>
  <si>
    <t>谭娇娇</t>
  </si>
  <si>
    <t>自己算错</t>
  </si>
  <si>
    <t>曹庸</t>
  </si>
  <si>
    <t>徐丕乾</t>
  </si>
  <si>
    <t>ZL202022731294.9（加6分）ZL202030328599.8 （加6分）</t>
  </si>
  <si>
    <t>外观设计不加分</t>
  </si>
  <si>
    <t>实用型专利加6分</t>
  </si>
  <si>
    <t>刘静乐</t>
  </si>
  <si>
    <t>第十二届全国大学生电子商务三创赛河南赛区省三等奖，负责人加2分</t>
  </si>
  <si>
    <t>彭佳秋</t>
  </si>
  <si>
    <t>黄苇</t>
  </si>
  <si>
    <t>沈沄楚</t>
  </si>
  <si>
    <t>校级优秀学生干部(加2分)             第十三届“挑战杯”全区大中学生创业计划竞赛三等奖负责人（加2分）</t>
  </si>
  <si>
    <t>校级干部不加分；请补充负责人证明材料</t>
  </si>
  <si>
    <t>“挑战杯”全区大中学生创业计划竞赛三等奖负责人加2分</t>
  </si>
  <si>
    <t>校级干部不加分</t>
  </si>
  <si>
    <t>吴清平</t>
  </si>
  <si>
    <t>20233141091</t>
  </si>
  <si>
    <t>吴金玲</t>
  </si>
  <si>
    <t>竞赛原则上均应由政府、学校作为主办方，级别一般根据奖状公章级别界定（落 款公章为学会的竞赛相应降低一个级别，不加分</t>
  </si>
  <si>
    <t>温棚</t>
  </si>
  <si>
    <t>李康倩</t>
  </si>
  <si>
    <t>潘雪</t>
  </si>
  <si>
    <t>省三好学生：2；省优秀学生干部：2</t>
  </si>
  <si>
    <t>省三好学生：2；省优秀学生干部：2，共4分</t>
  </si>
  <si>
    <t>马雨茵</t>
  </si>
  <si>
    <r>
      <rPr>
        <sz val="11"/>
        <color indexed="8"/>
        <rFont val="宋体"/>
        <charset val="134"/>
      </rPr>
      <t>李俊乐</t>
    </r>
  </si>
  <si>
    <r>
      <rPr>
        <sz val="11"/>
        <color indexed="8"/>
        <rFont val="宋体"/>
        <charset val="134"/>
      </rPr>
      <t>男</t>
    </r>
  </si>
  <si>
    <t>王祺皓</t>
  </si>
  <si>
    <t>肖苏尧</t>
  </si>
  <si>
    <t>20233141071</t>
  </si>
  <si>
    <t>芮雪莹</t>
  </si>
  <si>
    <t>植键莹</t>
  </si>
  <si>
    <t>作为负责人获得第七届互联网+国赛铜奖（加3分）</t>
  </si>
  <si>
    <t>国家级学术竞赛三等奖负责人加3分</t>
  </si>
  <si>
    <t>钟青萍</t>
  </si>
  <si>
    <t>齐晓蕾</t>
  </si>
  <si>
    <t>徐学锋</t>
  </si>
  <si>
    <t>王梓祈</t>
  </si>
  <si>
    <t>黄卫娟</t>
  </si>
  <si>
    <t>潘柯燕</t>
  </si>
  <si>
    <t>张媛媛</t>
  </si>
  <si>
    <t>邓晓华</t>
  </si>
  <si>
    <t>兰雅淇</t>
  </si>
  <si>
    <r>
      <rPr>
        <sz val="11"/>
        <color indexed="8"/>
        <rFont val="宋体"/>
        <charset val="134"/>
      </rPr>
      <t>莫雨玲</t>
    </r>
  </si>
  <si>
    <r>
      <rPr>
        <sz val="11"/>
        <color indexed="8"/>
        <rFont val="宋体"/>
        <charset val="134"/>
      </rPr>
      <t>雷红涛</t>
    </r>
  </si>
  <si>
    <t>秦彤彤</t>
  </si>
  <si>
    <t>陈泳巧</t>
  </si>
  <si>
    <t>陈淑仪</t>
  </si>
  <si>
    <r>
      <rPr>
        <sz val="11"/>
        <color indexed="8"/>
        <rFont val="宋体"/>
        <charset val="134"/>
      </rPr>
      <t>陈雯静</t>
    </r>
  </si>
  <si>
    <t>梁力生</t>
  </si>
  <si>
    <t>范小平</t>
  </si>
  <si>
    <r>
      <rPr>
        <sz val="11"/>
        <color indexed="8"/>
        <rFont val="宋体"/>
        <charset val="134"/>
      </rPr>
      <t>王璋丽</t>
    </r>
  </si>
  <si>
    <r>
      <rPr>
        <sz val="11"/>
        <color indexed="8"/>
        <rFont val="宋体"/>
        <charset val="134"/>
      </rPr>
      <t>省部级一等奖+2分</t>
    </r>
  </si>
  <si>
    <r>
      <rPr>
        <sz val="11"/>
        <color indexed="8"/>
        <rFont val="宋体"/>
        <charset val="134"/>
      </rPr>
      <t>沈兴</t>
    </r>
  </si>
  <si>
    <t>董哲豪</t>
  </si>
  <si>
    <t>陈品杰</t>
  </si>
  <si>
    <t>一作发表北大核心期刊一篇（＋7分）</t>
  </si>
  <si>
    <t>缺检索证明、论文全文</t>
  </si>
  <si>
    <t>缺图书馆检索证明</t>
  </si>
  <si>
    <t>陈佩</t>
  </si>
  <si>
    <t>陈雅梅</t>
  </si>
  <si>
    <t>其他奖项不符合条件</t>
  </si>
  <si>
    <t>国家级委员会降级省级三等奖（2）</t>
  </si>
  <si>
    <t>赵力超</t>
  </si>
  <si>
    <t>20233141077</t>
  </si>
  <si>
    <t>孙铭</t>
  </si>
  <si>
    <t>沈玉栋</t>
  </si>
  <si>
    <t>谢文希</t>
  </si>
  <si>
    <t>复试成绩为91.28</t>
  </si>
  <si>
    <t>刘颖青</t>
  </si>
  <si>
    <t>王丽</t>
  </si>
  <si>
    <t>谭兆龙</t>
  </si>
  <si>
    <t>国家级竞赛二等奖一项(2分），省部级竞赛三等奖一项(2分)，省部级竞赛一等奖一项(2分)</t>
  </si>
  <si>
    <t>入学总成绩计算错误，一个省级竞赛落款为委员会不加分，两个国家级竞赛落款为委员会降级为省级（1.5）（2）</t>
  </si>
  <si>
    <t>黄绮铧</t>
  </si>
  <si>
    <t>尹健婷</t>
  </si>
  <si>
    <t>贺煜</t>
  </si>
  <si>
    <t>入学总成绩计算错误</t>
  </si>
  <si>
    <t>李美英</t>
  </si>
  <si>
    <t>文艺涵</t>
  </si>
  <si>
    <t>石心茹</t>
  </si>
  <si>
    <t>曾雅琪</t>
  </si>
  <si>
    <t>劳雨露</t>
  </si>
  <si>
    <t>洪伊菱</t>
  </si>
  <si>
    <t>刘旭炜</t>
  </si>
  <si>
    <r>
      <rPr>
        <sz val="11"/>
        <color indexed="8"/>
        <rFont val="宋体"/>
        <charset val="134"/>
      </rPr>
      <t>王梦瑶</t>
    </r>
  </si>
  <si>
    <r>
      <rPr>
        <sz val="11"/>
        <color indexed="8"/>
        <rFont val="宋体"/>
        <charset val="134"/>
      </rPr>
      <t>李向梅</t>
    </r>
  </si>
  <si>
    <r>
      <rPr>
        <sz val="11"/>
        <color indexed="8"/>
        <rFont val="宋体"/>
        <charset val="134"/>
      </rPr>
      <t>2023级硕士一班</t>
    </r>
  </si>
  <si>
    <r>
      <rPr>
        <sz val="11"/>
        <color indexed="8"/>
        <rFont val="宋体"/>
        <charset val="134"/>
      </rPr>
      <t>黄婷婷</t>
    </r>
  </si>
  <si>
    <t>76.38</t>
  </si>
  <si>
    <t>沈兴</t>
  </si>
  <si>
    <t>王碧蔓</t>
  </si>
  <si>
    <t>陈运娇</t>
  </si>
  <si>
    <t>陈丹</t>
  </si>
  <si>
    <t>互联网+广西区赛铜奖1分，国家奖学金2分</t>
  </si>
  <si>
    <t>互联网+广西区赛铜奖1分，国家奖学金2分，共3分</t>
  </si>
  <si>
    <t>曹黎明</t>
  </si>
  <si>
    <t>陈笑冰</t>
  </si>
  <si>
    <t>2021食品检测技术技能大赛一等奖   2分</t>
  </si>
  <si>
    <t>校级奖励不加分</t>
  </si>
  <si>
    <t>岳淑丽</t>
  </si>
  <si>
    <t>陈洁瑶</t>
  </si>
  <si>
    <t>缺获奖证明和公章</t>
  </si>
  <si>
    <t>复审阶段无补充资料</t>
  </si>
  <si>
    <t>陈彩云</t>
  </si>
  <si>
    <t>司徒文贝</t>
  </si>
  <si>
    <t>杨晶玉</t>
  </si>
  <si>
    <t>省级优秀毕业生（加2分）</t>
  </si>
  <si>
    <t>邹苑</t>
  </si>
  <si>
    <t>刘嘉敏</t>
  </si>
  <si>
    <r>
      <rPr>
        <sz val="11"/>
        <color indexed="8"/>
        <rFont val="宋体"/>
        <charset val="134"/>
      </rPr>
      <t>王燕超</t>
    </r>
  </si>
  <si>
    <t>75.772</t>
  </si>
  <si>
    <t>李向梅</t>
  </si>
  <si>
    <t>杨可怡</t>
  </si>
  <si>
    <r>
      <rPr>
        <sz val="11"/>
        <color indexed="8"/>
        <rFont val="宋体"/>
        <charset val="134"/>
      </rPr>
      <t>杨晓迪</t>
    </r>
  </si>
  <si>
    <r>
      <rPr>
        <sz val="11"/>
        <color indexed="8"/>
        <rFont val="宋体"/>
        <charset val="134"/>
      </rPr>
      <t>刘旭炜</t>
    </r>
  </si>
  <si>
    <t>梁梓茵</t>
  </si>
  <si>
    <t>（一般期刊）3分</t>
  </si>
  <si>
    <t>期刊作者不是第一作者</t>
  </si>
  <si>
    <t>20233141100</t>
  </si>
  <si>
    <t>杨思敏</t>
  </si>
  <si>
    <t>顾仪</t>
  </si>
  <si>
    <t>杨钰晖</t>
  </si>
  <si>
    <t>李柯</t>
  </si>
  <si>
    <t>王凯</t>
  </si>
  <si>
    <r>
      <rPr>
        <sz val="11"/>
        <color indexed="8"/>
        <rFont val="宋体"/>
        <charset val="134"/>
      </rPr>
      <t>陈圳源</t>
    </r>
  </si>
  <si>
    <r>
      <rPr>
        <sz val="11"/>
        <color indexed="8"/>
        <rFont val="宋体"/>
        <charset val="134"/>
      </rPr>
      <t>陈曼儿</t>
    </r>
  </si>
  <si>
    <r>
      <rPr>
        <sz val="11"/>
        <color indexed="8"/>
        <rFont val="宋体"/>
        <charset val="134"/>
      </rPr>
      <t>关甜</t>
    </r>
  </si>
  <si>
    <t>黄晓琳</t>
  </si>
  <si>
    <t>全国统一</t>
  </si>
  <si>
    <t xml:space="preserve">1.获首届“嘉吉杯”粤港澳大湾区食品学生创新创业比赛一等奖+4分;
2.获第八届中国国际“互联网+”大学生创新创业大赛广东省分赛高教主赛道铜奖+1分；
</t>
  </si>
  <si>
    <t>有一个是校级奖项，不加分</t>
  </si>
  <si>
    <t>田兴国</t>
  </si>
  <si>
    <t>20233141059</t>
  </si>
  <si>
    <t>吕权霖</t>
  </si>
  <si>
    <t>易心杨</t>
  </si>
  <si>
    <t>‘20233141012</t>
  </si>
  <si>
    <t>陈睿志</t>
  </si>
  <si>
    <t>钟汉民</t>
  </si>
  <si>
    <r>
      <rPr>
        <sz val="11"/>
        <color indexed="8"/>
        <rFont val="宋体"/>
        <charset val="134"/>
      </rPr>
      <t>刘沛乔</t>
    </r>
  </si>
  <si>
    <t>74.652</t>
  </si>
  <si>
    <t>赵艳</t>
  </si>
  <si>
    <r>
      <rPr>
        <sz val="11"/>
        <color indexed="8"/>
        <rFont val="宋体"/>
        <charset val="134"/>
      </rPr>
      <t>蒋文晴</t>
    </r>
  </si>
  <si>
    <r>
      <rPr>
        <sz val="11"/>
        <color indexed="8"/>
        <rFont val="宋体"/>
        <charset val="134"/>
      </rPr>
      <t>曾幸程</t>
    </r>
  </si>
  <si>
    <t>王梓涵</t>
  </si>
  <si>
    <t>严敏谊</t>
  </si>
  <si>
    <t>艾民珉</t>
  </si>
  <si>
    <t>吴婉玲</t>
  </si>
  <si>
    <t>赵叶</t>
  </si>
  <si>
    <t>缺证明材料</t>
  </si>
  <si>
    <t>陆宝生</t>
  </si>
  <si>
    <t>罗炼东</t>
  </si>
  <si>
    <t>陈静萍</t>
  </si>
  <si>
    <t>邓煜阳</t>
  </si>
  <si>
    <t>20233141031</t>
  </si>
  <si>
    <t>胡艳萍</t>
  </si>
  <si>
    <t>杨金易</t>
  </si>
  <si>
    <t>20233141094</t>
  </si>
  <si>
    <t>徐丹</t>
  </si>
  <si>
    <t>凌健棉</t>
  </si>
  <si>
    <t>李雪玲</t>
  </si>
  <si>
    <r>
      <rPr>
        <sz val="11"/>
        <color indexed="8"/>
        <rFont val="宋体"/>
        <charset val="134"/>
      </rPr>
      <t>郑文霞</t>
    </r>
  </si>
  <si>
    <r>
      <rPr>
        <sz val="11"/>
        <color indexed="8"/>
        <rFont val="宋体"/>
        <charset val="134"/>
      </rPr>
      <t>徐小艳</t>
    </r>
  </si>
  <si>
    <t>20233141001</t>
  </si>
  <si>
    <t>白茜</t>
  </si>
  <si>
    <t>王弘</t>
  </si>
  <si>
    <t>汤慧玲</t>
  </si>
  <si>
    <t>学生本人入学总成绩计算错误</t>
  </si>
  <si>
    <t>刘韵乐</t>
  </si>
  <si>
    <t>20233141081</t>
  </si>
  <si>
    <t>涂聪</t>
  </si>
  <si>
    <t>徐玉娟</t>
  </si>
  <si>
    <t>杨玉薇</t>
  </si>
  <si>
    <t>陈俊婕</t>
  </si>
  <si>
    <t>余元善</t>
  </si>
  <si>
    <t>喻君锐</t>
  </si>
  <si>
    <t>赵炫湘</t>
  </si>
  <si>
    <t>苗建银</t>
  </si>
  <si>
    <t>潘艳红</t>
  </si>
  <si>
    <t>古玉婷</t>
  </si>
  <si>
    <t>陆志玮</t>
  </si>
  <si>
    <t>朱新贵</t>
  </si>
  <si>
    <t>黄美华</t>
  </si>
  <si>
    <t>落款公章为学会的竞赛相应降低一个级别（省级降为市级）</t>
  </si>
  <si>
    <t>初审备注属实</t>
  </si>
  <si>
    <t>樊素芹</t>
  </si>
  <si>
    <t>20233141120</t>
  </si>
  <si>
    <t>钟杰</t>
  </si>
  <si>
    <t>陈妮妮</t>
  </si>
  <si>
    <t>戴凡炜</t>
  </si>
  <si>
    <t>陈星昊</t>
  </si>
  <si>
    <t>韩斌</t>
  </si>
  <si>
    <t>李璐</t>
  </si>
  <si>
    <t>石俊贤</t>
  </si>
  <si>
    <t>孙世利</t>
  </si>
  <si>
    <t>蔡泽显</t>
  </si>
  <si>
    <t>赵卫</t>
  </si>
  <si>
    <t>梁嘉丽</t>
  </si>
  <si>
    <t>余洁婷</t>
  </si>
  <si>
    <t>SCI三区论文一篇（18）</t>
  </si>
  <si>
    <t>国家级竞赛特等奖一项（5分）国家级竞赛一等奖一项（2.5）省级竞赛特等奖一项（4分）省级竞赛二等奖一项（1.5）</t>
  </si>
  <si>
    <t>国家级落款为委员会降级处理（4分）（2分）省材料竞赛落款委员会降级处理不能算</t>
  </si>
  <si>
    <t>两个国家奖项降级为省奖，一为主要负责人加4分，另一个为主要成员加2分，省材料竞赛落款委员会降级处理不能算</t>
  </si>
  <si>
    <t>王玥</t>
  </si>
  <si>
    <t>2023级硕士4班</t>
  </si>
  <si>
    <t>谭悦</t>
  </si>
  <si>
    <t>实用新型专利已授权（6）</t>
  </si>
  <si>
    <t>省级优秀毕业生和省级奖学金不予加分</t>
  </si>
  <si>
    <t>宋明月</t>
  </si>
  <si>
    <t>刘杏冰</t>
  </si>
  <si>
    <t>王洁</t>
  </si>
  <si>
    <t>戚伟鸿</t>
  </si>
  <si>
    <t>20233185014</t>
  </si>
  <si>
    <r>
      <rPr>
        <sz val="11"/>
        <color indexed="8"/>
        <rFont val="宋体"/>
        <charset val="134"/>
      </rPr>
      <t>杜丽敏</t>
    </r>
  </si>
  <si>
    <r>
      <rPr>
        <sz val="11"/>
        <color indexed="8"/>
        <rFont val="宋体"/>
        <charset val="134"/>
      </rPr>
      <t>食品工程</t>
    </r>
  </si>
  <si>
    <t>刘怡呈</t>
  </si>
  <si>
    <t>陈丽</t>
  </si>
  <si>
    <t>省级三好学生2分；“舌尖上的AI”三创赛：1分</t>
  </si>
  <si>
    <t>省级三好学生2分</t>
  </si>
  <si>
    <t>学术竞赛需提供比赛作品证明</t>
  </si>
  <si>
    <t>学术竞赛已提供比赛作品证明；</t>
  </si>
  <si>
    <t>20233185070</t>
  </si>
  <si>
    <t>萧妍薇</t>
  </si>
  <si>
    <t>赖照洲</t>
  </si>
  <si>
    <r>
      <rPr>
        <sz val="11"/>
        <color indexed="8"/>
        <rFont val="宋体"/>
        <charset val="134"/>
      </rPr>
      <t>刘燕婷</t>
    </r>
  </si>
  <si>
    <t>张楠</t>
  </si>
  <si>
    <t>第八届福建省大学生食品创新创意大赛“三等奖”，加1分</t>
  </si>
  <si>
    <t>奖状是市级的</t>
  </si>
  <si>
    <r>
      <rPr>
        <sz val="11"/>
        <color indexed="8"/>
        <rFont val="宋体"/>
        <charset val="134"/>
      </rPr>
      <t>李倩倩</t>
    </r>
  </si>
  <si>
    <r>
      <rPr>
        <sz val="11"/>
        <color indexed="8"/>
        <rFont val="宋体"/>
        <charset val="134"/>
      </rPr>
      <t>国家级二等奖+2</t>
    </r>
  </si>
  <si>
    <t>省级二等奖+1.5</t>
  </si>
  <si>
    <t>原则上均应由政府、学校作为主办方，级别一般根据奖状公章级别界定（落
款公章为学会的竞赛相应降低一个级别</t>
  </si>
  <si>
    <t>梁佩君</t>
  </si>
  <si>
    <t>吴健锋</t>
  </si>
  <si>
    <t>陈良齐</t>
  </si>
  <si>
    <t>操乐蕊</t>
  </si>
  <si>
    <t>梅美娟</t>
  </si>
  <si>
    <t>柳春红</t>
  </si>
  <si>
    <t>张展鸿</t>
  </si>
  <si>
    <t>20233185019</t>
  </si>
  <si>
    <t>胡泊</t>
  </si>
  <si>
    <t>肖治理</t>
  </si>
  <si>
    <r>
      <rPr>
        <sz val="11"/>
        <color indexed="8"/>
        <rFont val="宋体"/>
        <charset val="134"/>
      </rPr>
      <t>袁朱泽洋</t>
    </r>
  </si>
  <si>
    <t>郑翔飞</t>
  </si>
  <si>
    <t>刘涛</t>
  </si>
  <si>
    <t>20233185015</t>
  </si>
  <si>
    <t>冯鸿灏</t>
  </si>
  <si>
    <t>第十二届全国大学生电子商务“创新、创意及创业挑战赛”广东省二等奖（加1.5）</t>
  </si>
  <si>
    <t>陈丽璇</t>
  </si>
  <si>
    <t>卢圣杰</t>
  </si>
  <si>
    <t>宋宜飞</t>
  </si>
  <si>
    <t>张久艳</t>
  </si>
  <si>
    <t>福建省第八届食品科普大赛三等奖（加2分）</t>
  </si>
  <si>
    <t>省级学会评分降为市级，不加分</t>
  </si>
  <si>
    <t>陈心如</t>
  </si>
  <si>
    <t>黎尔纳</t>
  </si>
  <si>
    <t>徐颖欢</t>
  </si>
  <si>
    <t>张菊梅</t>
  </si>
  <si>
    <t>20233185038</t>
  </si>
  <si>
    <t>刘昊天</t>
  </si>
  <si>
    <t>张名位</t>
  </si>
  <si>
    <t>20233185058</t>
  </si>
  <si>
    <t>苏昊</t>
  </si>
  <si>
    <t>谭舒丹</t>
  </si>
  <si>
    <t>黄文艺</t>
  </si>
  <si>
    <t>梁子晴</t>
  </si>
  <si>
    <t>20233185081</t>
  </si>
  <si>
    <t>张斌</t>
  </si>
  <si>
    <t>李若晗</t>
  </si>
  <si>
    <t>20233185062</t>
  </si>
  <si>
    <t>田晓彬</t>
  </si>
  <si>
    <r>
      <rPr>
        <sz val="11"/>
        <color indexed="8"/>
        <rFont val="宋体"/>
        <charset val="134"/>
      </rPr>
      <t>陈潼林</t>
    </r>
  </si>
  <si>
    <r>
      <rPr>
        <sz val="11"/>
        <color indexed="8"/>
        <rFont val="宋体"/>
        <charset val="134"/>
      </rPr>
      <t>王凯</t>
    </r>
  </si>
  <si>
    <t>黎嘉玲</t>
  </si>
  <si>
    <t>王浩</t>
  </si>
  <si>
    <t>蒋卓</t>
  </si>
  <si>
    <t>黄宗健</t>
  </si>
  <si>
    <t>廖振林</t>
  </si>
  <si>
    <t>江栗</t>
  </si>
  <si>
    <t>韩礼光</t>
  </si>
  <si>
    <t>4班</t>
  </si>
  <si>
    <t>吴雅媚</t>
  </si>
  <si>
    <t>王娟</t>
  </si>
  <si>
    <t>泉州市助学金、“蜡笔小新杯”大学生食品创新创意大赛优秀奖（负责人）、安全科普短视频三等奖（负责人）、“三好学生”（6分）</t>
  </si>
  <si>
    <t>所有奖项均为校级</t>
  </si>
  <si>
    <t>段杉</t>
  </si>
  <si>
    <r>
      <rPr>
        <sz val="11"/>
        <color indexed="8"/>
        <rFont val="宋体"/>
        <charset val="134"/>
      </rPr>
      <t>李琳</t>
    </r>
  </si>
  <si>
    <t>71.732</t>
  </si>
  <si>
    <r>
      <rPr>
        <sz val="11"/>
        <color indexed="8"/>
        <rFont val="宋体"/>
        <charset val="134"/>
      </rPr>
      <t>刘林凯</t>
    </r>
  </si>
  <si>
    <t>戴炼</t>
  </si>
  <si>
    <t>蹇华丽</t>
  </si>
  <si>
    <t>廖美婷</t>
  </si>
  <si>
    <t>邓媛元</t>
  </si>
  <si>
    <t>刘誉鞠</t>
  </si>
  <si>
    <t>谢福瀚</t>
  </si>
  <si>
    <t>2023级硕士1班</t>
  </si>
  <si>
    <r>
      <rPr>
        <sz val="11"/>
        <color indexed="8"/>
        <rFont val="宋体"/>
        <charset val="134"/>
      </rPr>
      <t>蒋浪业</t>
    </r>
  </si>
  <si>
    <t>白宗玮</t>
  </si>
  <si>
    <t>河北省优秀毕业生2分</t>
  </si>
  <si>
    <t>河北省优秀毕业生是否加分</t>
  </si>
  <si>
    <t>省级优秀毕业生不加分</t>
  </si>
  <si>
    <r>
      <rPr>
        <sz val="11"/>
        <color indexed="8"/>
        <rFont val="宋体"/>
        <charset val="134"/>
      </rPr>
      <t>庄储仲</t>
    </r>
  </si>
  <si>
    <r>
      <rPr>
        <sz val="11"/>
        <color indexed="8"/>
        <rFont val="宋体"/>
        <charset val="134"/>
      </rPr>
      <t>赵雷</t>
    </r>
  </si>
  <si>
    <t>赵宇科</t>
  </si>
  <si>
    <t>20233185091</t>
  </si>
  <si>
    <t>周星佑</t>
  </si>
  <si>
    <t>徐礼龙</t>
  </si>
  <si>
    <r>
      <rPr>
        <sz val="11"/>
        <color indexed="8"/>
        <rFont val="宋体"/>
        <charset val="134"/>
      </rPr>
      <t>麦洛</t>
    </r>
  </si>
  <si>
    <r>
      <rPr>
        <sz val="11"/>
        <color indexed="8"/>
        <rFont val="宋体"/>
        <charset val="134"/>
      </rPr>
      <t>罗何文</t>
    </r>
  </si>
  <si>
    <t>23硕士4班</t>
  </si>
  <si>
    <t>刘俊杰</t>
  </si>
  <si>
    <t>2023级硕士7班</t>
  </si>
  <si>
    <t>潘丽怡</t>
  </si>
  <si>
    <t>20233185076</t>
  </si>
  <si>
    <t>杨张畅</t>
  </si>
  <si>
    <t>彭新安</t>
  </si>
  <si>
    <t>覃冬莹</t>
  </si>
  <si>
    <t>陈春艳</t>
  </si>
  <si>
    <r>
      <rPr>
        <sz val="11"/>
        <color indexed="8"/>
        <rFont val="宋体"/>
        <charset val="134"/>
      </rPr>
      <t>林中淇</t>
    </r>
  </si>
  <si>
    <t>严翊哲</t>
  </si>
  <si>
    <t>郑嘉欣</t>
  </si>
  <si>
    <t>王净怡</t>
  </si>
  <si>
    <t>谢吉红</t>
  </si>
  <si>
    <t>吴燕婷</t>
  </si>
  <si>
    <t>20233185047</t>
  </si>
  <si>
    <t>龙泽雄</t>
  </si>
  <si>
    <t>党荔萍</t>
  </si>
  <si>
    <t>谢意珍</t>
  </si>
  <si>
    <t>陈宗濠</t>
  </si>
  <si>
    <t>20233185017</t>
  </si>
  <si>
    <t>郭炜林</t>
  </si>
  <si>
    <t>刘泳淇</t>
  </si>
  <si>
    <t>麦峻钒</t>
  </si>
  <si>
    <t>刘炎</t>
  </si>
  <si>
    <t>伍静文</t>
  </si>
  <si>
    <t>张宝翼</t>
  </si>
  <si>
    <t>林诗雨</t>
  </si>
  <si>
    <r>
      <rPr>
        <sz val="11"/>
        <color indexed="8"/>
        <rFont val="宋体"/>
        <charset val="134"/>
      </rPr>
      <t>梁水源</t>
    </r>
  </si>
  <si>
    <r>
      <rPr>
        <sz val="11"/>
        <color indexed="8"/>
        <rFont val="宋体"/>
        <charset val="134"/>
      </rPr>
      <t>郑文博</t>
    </r>
  </si>
  <si>
    <t>66.384</t>
  </si>
  <si>
    <t>邹灵珊</t>
  </si>
  <si>
    <t>陈志杰</t>
  </si>
  <si>
    <t>20233185094</t>
  </si>
  <si>
    <t>邹梦霞</t>
  </si>
  <si>
    <t>叶倩君</t>
  </si>
  <si>
    <t>20233185054</t>
  </si>
  <si>
    <t>盘焯晖</t>
  </si>
  <si>
    <t>20233185022</t>
  </si>
  <si>
    <t>黄宇浩</t>
  </si>
  <si>
    <t>赵雯雯</t>
  </si>
  <si>
    <t>国家奖学金+2</t>
  </si>
  <si>
    <t>其余材料需进一步作证</t>
  </si>
  <si>
    <t>1.国奖+2 2-4.无效 5.降为市级无效 6.降为省级+2 7.降为省级+3 8.降为市级无效 9.无效（级别一般根据奖状公章级别界定（落款公章为学会的竞赛相应降低一个级别，落款公章为两所及两所以上高校或相应级别政府机关的竞赛，定为省级）</t>
  </si>
  <si>
    <t>冯毅霖</t>
  </si>
  <si>
    <t>孙嘉豪</t>
  </si>
  <si>
    <r>
      <rPr>
        <sz val="11"/>
        <color rgb="FF000000"/>
        <rFont val="宋体"/>
        <charset val="134"/>
      </rPr>
      <t>食品学院</t>
    </r>
  </si>
  <si>
    <r>
      <rPr>
        <sz val="11"/>
        <color rgb="FF000000"/>
        <rFont val="宋体"/>
        <charset val="134"/>
      </rPr>
      <t>2023级硕士1班</t>
    </r>
  </si>
  <si>
    <r>
      <rPr>
        <sz val="11"/>
        <color rgb="FF000000"/>
        <rFont val="宋体"/>
        <charset val="134"/>
      </rPr>
      <t>余佳溢</t>
    </r>
  </si>
  <si>
    <r>
      <rPr>
        <sz val="11"/>
        <color rgb="FF000000"/>
        <rFont val="宋体"/>
        <charset val="134"/>
      </rPr>
      <t>男</t>
    </r>
  </si>
  <si>
    <r>
      <rPr>
        <sz val="11"/>
        <color rgb="FF000000"/>
        <rFont val="宋体"/>
        <charset val="134"/>
      </rPr>
      <t>食品科学与工程</t>
    </r>
  </si>
  <si>
    <r>
      <rPr>
        <sz val="11"/>
        <color rgb="FF000000"/>
        <rFont val="宋体"/>
        <charset val="134"/>
      </rPr>
      <t>否</t>
    </r>
  </si>
  <si>
    <r>
      <rPr>
        <sz val="11"/>
        <color rgb="FF000000"/>
        <rFont val="宋体"/>
        <charset val="134"/>
      </rPr>
      <t>全国统考</t>
    </r>
  </si>
  <si>
    <r>
      <rPr>
        <sz val="11"/>
        <color rgb="FF000000"/>
        <rFont val="宋体"/>
        <charset val="134"/>
      </rPr>
      <t>无</t>
    </r>
  </si>
  <si>
    <r>
      <rPr>
        <sz val="11"/>
        <color rgb="FF000000"/>
        <rFont val="宋体"/>
        <charset val="134"/>
      </rPr>
      <t>雷红涛</t>
    </r>
  </si>
  <si>
    <r>
      <rPr>
        <sz val="11"/>
        <color rgb="FF000000"/>
        <rFont val="宋体"/>
        <charset val="134"/>
      </rPr>
      <t>陈鑫钰</t>
    </r>
  </si>
  <si>
    <t>关甜</t>
  </si>
  <si>
    <r>
      <rPr>
        <sz val="11"/>
        <color rgb="FF000000"/>
        <rFont val="宋体"/>
        <charset val="134"/>
      </rPr>
      <t>武丽娜</t>
    </r>
  </si>
  <si>
    <r>
      <rPr>
        <sz val="11"/>
        <color rgb="FF000000"/>
        <rFont val="宋体"/>
        <charset val="134"/>
      </rPr>
      <t>女</t>
    </r>
  </si>
  <si>
    <t>2020年河南省“挑战杯”大学生创业计划竞赛特等奖（主要成员：加2分）。2021年河南省“互联网+”大学生创新创业大赛三等奖（团队负责人：加2分）。</t>
  </si>
  <si>
    <t>肖锦琦</t>
  </si>
  <si>
    <t>曹文俊</t>
  </si>
  <si>
    <t>包含笑</t>
  </si>
  <si>
    <t>北大核心前25%论文一篇（7）</t>
  </si>
  <si>
    <t>《食品与发酵工业》</t>
  </si>
  <si>
    <t>论文差录用通知书还有图书馆收录证明，属于北大核心期刊其他核心刊物（5分）</t>
  </si>
  <si>
    <t>邓晶晶</t>
  </si>
  <si>
    <t>第三届全国食品专业工程实践训练综合能力竞赛（南部赛区）二等奖（加4分）</t>
  </si>
  <si>
    <t>请补充负责人材料证明</t>
  </si>
  <si>
    <t>第三届全国食品专业工程实践训练综合能力竞赛（南部赛区）二等奖加4分</t>
  </si>
  <si>
    <t>吴凌云</t>
  </si>
  <si>
    <t>20232145030</t>
  </si>
  <si>
    <t>王斌</t>
  </si>
  <si>
    <t>郑家乐</t>
  </si>
  <si>
    <t>黄汇婷</t>
  </si>
  <si>
    <t>无，0</t>
  </si>
  <si>
    <t>大学生创新创业训练项目校级立项，2分</t>
  </si>
  <si>
    <t>奖项是校级的，不加分</t>
  </si>
  <si>
    <t>陈碧涛</t>
  </si>
  <si>
    <t>景贝</t>
  </si>
  <si>
    <t>本人算错了</t>
  </si>
  <si>
    <t>陈渝</t>
  </si>
  <si>
    <t>林晓蓉</t>
  </si>
  <si>
    <t>张淑贞</t>
  </si>
  <si>
    <t>薛志欣</t>
  </si>
  <si>
    <t>柯姗妮</t>
  </si>
  <si>
    <t>彭俊莹</t>
  </si>
  <si>
    <t>邱红勇</t>
  </si>
  <si>
    <t>国家级竞赛三等奖（1.5分）</t>
  </si>
  <si>
    <t>该奖项为省级，无出示负责人证明，为主要成员，加1分</t>
  </si>
  <si>
    <t>马泽远</t>
  </si>
  <si>
    <r>
      <rPr>
        <sz val="11"/>
        <color rgb="FF000000"/>
        <rFont val="宋体"/>
        <charset val="134"/>
      </rPr>
      <t>杨子骏</t>
    </r>
  </si>
  <si>
    <r>
      <rPr>
        <sz val="11"/>
        <color rgb="FF000000"/>
        <rFont val="宋体"/>
        <charset val="134"/>
      </rPr>
      <t>李向梅</t>
    </r>
  </si>
  <si>
    <r>
      <rPr>
        <sz val="11"/>
        <color rgb="FF000000"/>
        <rFont val="宋体"/>
        <charset val="134"/>
      </rPr>
      <t>朱宇赫</t>
    </r>
  </si>
  <si>
    <r>
      <rPr>
        <sz val="11"/>
        <color rgb="FF000000"/>
        <rFont val="宋体"/>
        <charset val="134"/>
      </rPr>
      <t>沈兴</t>
    </r>
  </si>
  <si>
    <t>20232145019</t>
  </si>
  <si>
    <t>梁冬雪</t>
  </si>
  <si>
    <t>邓漪恒</t>
  </si>
  <si>
    <t>朱麓琳</t>
  </si>
  <si>
    <t>谢沛栏</t>
  </si>
  <si>
    <t>罗杰</t>
  </si>
  <si>
    <t>李菲菲</t>
  </si>
  <si>
    <t>史珂</t>
  </si>
  <si>
    <t>20232145021</t>
  </si>
  <si>
    <t>吕晓丹</t>
  </si>
  <si>
    <r>
      <rPr>
        <sz val="11"/>
        <color rgb="FF000000"/>
        <rFont val="宋体"/>
        <charset val="134"/>
      </rPr>
      <t>张梦洁</t>
    </r>
  </si>
  <si>
    <r>
      <rPr>
        <sz val="11"/>
        <color rgb="FF000000"/>
        <rFont val="宋体"/>
        <charset val="134"/>
      </rPr>
      <t>韦晓群</t>
    </r>
  </si>
  <si>
    <t>吴婉慧</t>
  </si>
  <si>
    <t>陈志荣</t>
  </si>
  <si>
    <r>
      <rPr>
        <sz val="11"/>
        <color rgb="FF000000"/>
        <rFont val="宋体"/>
        <charset val="134"/>
      </rPr>
      <t>简智健</t>
    </r>
  </si>
  <si>
    <r>
      <rPr>
        <sz val="11"/>
        <color rgb="FF000000"/>
        <rFont val="宋体"/>
        <charset val="134"/>
      </rPr>
      <t>刘旭炜</t>
    </r>
  </si>
  <si>
    <t>20232145045</t>
  </si>
  <si>
    <t>詹洁琳</t>
  </si>
  <si>
    <t>云婷婷</t>
  </si>
  <si>
    <t>伍君权</t>
  </si>
  <si>
    <t>林斌弟</t>
  </si>
  <si>
    <t>王玉玲</t>
  </si>
  <si>
    <t>杨芷莹</t>
  </si>
  <si>
    <t>李亮</t>
  </si>
  <si>
    <t>罗钧匀</t>
  </si>
  <si>
    <t>德育评分（申请人填写）</t>
  </si>
  <si>
    <r>
      <rPr>
        <b/>
        <sz val="12"/>
        <color rgb="FF000000"/>
        <rFont val="黑体"/>
        <charset val="134"/>
      </rPr>
      <t>德育评分（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</si>
  <si>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德育评分（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</si>
  <si>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初审审核人</t>
  </si>
  <si>
    <t>2023级博士班</t>
  </si>
  <si>
    <t>夏雪溦</t>
  </si>
  <si>
    <r>
      <rPr>
        <sz val="12"/>
        <color theme="1"/>
        <rFont val="宋体"/>
        <charset val="134"/>
      </rPr>
      <t>女</t>
    </r>
  </si>
  <si>
    <t>1.获2021年硕士研究生国家奖学金，5分；2.获2021年、2022年一等学业奖学金，4分
3.获2020年二等学业奖学金，1分
4.获2023届“优秀毕业生”称号，3分</t>
  </si>
  <si>
    <t>科研加分总分50分</t>
  </si>
  <si>
    <t>毕博、刘泽祺</t>
  </si>
  <si>
    <t>薛斌</t>
  </si>
  <si>
    <r>
      <rPr>
        <sz val="12"/>
        <color theme="1"/>
        <rFont val="宋体"/>
        <charset val="134"/>
      </rPr>
      <t>男</t>
    </r>
  </si>
  <si>
    <t>研究生国家奖学金+5分；硕士一等奖学金+2分</t>
  </si>
  <si>
    <t>许灿华</t>
  </si>
  <si>
    <r>
      <rPr>
        <sz val="12"/>
        <color theme="1"/>
        <rFont val="等线"/>
        <charset val="134"/>
      </rPr>
      <t>男</t>
    </r>
  </si>
  <si>
    <t>5(优秀毕业生，+3；校级二等学业奖学金两次，+2）</t>
  </si>
  <si>
    <t>潘康亮</t>
  </si>
  <si>
    <t>3（2020-2021年 二等奖学金+1分；2022年-2023年 一等奖学金+2分）</t>
  </si>
  <si>
    <t>梁晓敏</t>
  </si>
  <si>
    <t>2022年获研究生国家奖学金+5分；2020-2021年 二等奖学金+1分；2021-2022年 二等奖学金+1分；2022年-2023年二等奖学金+1分；2023年获优秀毕业生+3分</t>
  </si>
  <si>
    <t>（华农图书馆检索证明是两篇3区）</t>
  </si>
  <si>
    <t>匡维阳</t>
  </si>
  <si>
    <t>2022年国家奖学金+5；2021年二等奖学金+1；2022年一等奖学金+2，共8分</t>
  </si>
  <si>
    <t>蒋同</t>
  </si>
  <si>
    <t>康梦</t>
  </si>
  <si>
    <t>一等学业奖学金+2</t>
  </si>
  <si>
    <t>（专利未公开）</t>
  </si>
  <si>
    <t>庞艺萌</t>
  </si>
  <si>
    <t>5（2020年二等奖学金，+1；2021年一等奖学金，+2；2022年一等奖学金，+2）</t>
  </si>
  <si>
    <t>古文婷</t>
  </si>
  <si>
    <t>2022年国家奖学金+5；2021年二等奖学金+1；2022年一等奖学金+2；2023年获优秀毕业生+3，共11</t>
  </si>
  <si>
    <t>林倩如</t>
  </si>
  <si>
    <t>二等奖学金*2，+2</t>
  </si>
  <si>
    <t>李存港</t>
  </si>
  <si>
    <t>2020年一等学业奖学金+2 2023年优秀毕业生+3 </t>
  </si>
  <si>
    <t>（博士新生必须为第一作者）</t>
  </si>
  <si>
    <t>刘泽祺</t>
  </si>
  <si>
    <t>4 (硕士研究生新生奖学金，二等；2020-2021，二等；2021-2022，一等)</t>
  </si>
  <si>
    <t>庞佳瑞</t>
  </si>
  <si>
    <t>4（2021年一等奖学金，+2；2022年一等奖学金，+2）</t>
  </si>
  <si>
    <t>刘琳</t>
  </si>
  <si>
    <t>4 (硕士研究生新生奖学金，一等；2020-2021，二等；2021-2022，二等)</t>
  </si>
  <si>
    <t>毕博</t>
  </si>
  <si>
    <t>学业二等奖学金➕1</t>
  </si>
  <si>
    <t>田柬昕</t>
  </si>
  <si>
    <t>（无证明材料）</t>
  </si>
  <si>
    <t>陈帅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</si>
</sst>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8" formatCode="0.00_ "/>
    <numFmt numFmtId="179" formatCode="0.00_);[Red]\(0.00\)"/>
  </numFmts>
  <fonts count="17" x14ac:knownFonts="1">
    <font>
      <sz val="11"/>
      <color theme="1"/>
      <name val="等线"/>
      <charset val="134"/>
      <scheme val="minor"/>
    </font>
    <font>
      <b/>
      <sz val="12"/>
      <color rgb="FF000000"/>
      <name val="黑体"/>
      <charset val="134"/>
    </font>
    <font>
      <b/>
      <sz val="12"/>
      <color theme="1"/>
      <name val="黑体"/>
      <charset val="134"/>
    </font>
    <font>
      <b/>
      <sz val="11"/>
      <name val="宋体"/>
      <charset val="134"/>
    </font>
    <font>
      <b/>
      <sz val="11"/>
      <name val="Times New Roman"/>
      <family val="1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2"/>
      <color indexed="8"/>
      <name val="黑体"/>
      <charset val="134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2"/>
      <color rgb="FFFF0000"/>
      <name val="黑体"/>
      <charset val="134"/>
    </font>
    <font>
      <sz val="12"/>
      <color theme="1"/>
      <name val="宋体"/>
      <charset val="134"/>
    </font>
    <font>
      <sz val="12"/>
      <color theme="1"/>
      <name val="等线"/>
      <charset val="134"/>
    </font>
    <font>
      <sz val="11"/>
      <color indexed="8"/>
      <name val="宋体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3" fontId="4" fillId="5" borderId="7" xfId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178" fontId="0" fillId="0" borderId="0" xfId="0" applyNumberFormat="1"/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8" fillId="4" borderId="11" xfId="0" applyFont="1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right" vertical="center"/>
    </xf>
    <xf numFmtId="0" fontId="9" fillId="4" borderId="11" xfId="0" applyFont="1" applyFill="1" applyBorder="1" applyAlignment="1">
      <alignment horizontal="right" vertical="center"/>
    </xf>
    <xf numFmtId="49" fontId="7" fillId="0" borderId="10" xfId="0" applyNumberFormat="1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178" fontId="1" fillId="0" borderId="10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178" fontId="6" fillId="2" borderId="8" xfId="0" applyNumberFormat="1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178" fontId="6" fillId="3" borderId="8" xfId="0" applyNumberFormat="1" applyFont="1" applyFill="1" applyBorder="1" applyAlignment="1">
      <alignment vertical="center"/>
    </xf>
    <xf numFmtId="178" fontId="0" fillId="3" borderId="8" xfId="0" applyNumberFormat="1" applyFill="1" applyBorder="1" applyAlignment="1">
      <alignment vertical="center"/>
    </xf>
    <xf numFmtId="0" fontId="8" fillId="3" borderId="8" xfId="0" applyFont="1" applyFill="1" applyBorder="1"/>
    <xf numFmtId="178" fontId="9" fillId="3" borderId="8" xfId="0" applyNumberFormat="1" applyFont="1" applyFill="1" applyBorder="1" applyAlignment="1">
      <alignment vertical="center"/>
    </xf>
    <xf numFmtId="178" fontId="6" fillId="4" borderId="8" xfId="0" applyNumberFormat="1" applyFont="1" applyFill="1" applyBorder="1" applyAlignment="1">
      <alignment vertical="center"/>
    </xf>
    <xf numFmtId="178" fontId="0" fillId="4" borderId="8" xfId="0" applyNumberFormat="1" applyFill="1" applyBorder="1" applyAlignment="1">
      <alignment vertical="center"/>
    </xf>
    <xf numFmtId="0" fontId="8" fillId="4" borderId="8" xfId="0" applyFont="1" applyFill="1" applyBorder="1"/>
    <xf numFmtId="178" fontId="9" fillId="4" borderId="11" xfId="0" applyNumberFormat="1" applyFont="1" applyFill="1" applyBorder="1" applyAlignment="1">
      <alignment vertical="center"/>
    </xf>
    <xf numFmtId="178" fontId="6" fillId="4" borderId="11" xfId="0" applyNumberFormat="1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178" fontId="0" fillId="2" borderId="8" xfId="0" applyNumberFormat="1" applyFill="1" applyBorder="1" applyAlignment="1">
      <alignment vertical="center"/>
    </xf>
    <xf numFmtId="0" fontId="8" fillId="2" borderId="8" xfId="0" applyFont="1" applyFill="1" applyBorder="1"/>
    <xf numFmtId="0" fontId="0" fillId="2" borderId="11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178" fontId="0" fillId="2" borderId="11" xfId="0" applyNumberFormat="1" applyFill="1" applyBorder="1" applyAlignment="1">
      <alignment vertical="center"/>
    </xf>
    <xf numFmtId="178" fontId="0" fillId="3" borderId="11" xfId="0" applyNumberFormat="1" applyFill="1" applyBorder="1" applyAlignment="1">
      <alignment vertical="center"/>
    </xf>
    <xf numFmtId="178" fontId="0" fillId="4" borderId="11" xfId="0" applyNumberFormat="1" applyFill="1" applyBorder="1" applyAlignment="1">
      <alignment vertical="center"/>
    </xf>
    <xf numFmtId="179" fontId="0" fillId="0" borderId="0" xfId="0" applyNumberFormat="1"/>
    <xf numFmtId="179" fontId="1" fillId="0" borderId="10" xfId="0" applyNumberFormat="1" applyFont="1" applyBorder="1" applyAlignment="1">
      <alignment horizontal="center" vertical="center" wrapText="1"/>
    </xf>
    <xf numFmtId="179" fontId="0" fillId="2" borderId="11" xfId="0" applyNumberFormat="1" applyFill="1" applyBorder="1" applyAlignment="1">
      <alignment vertical="center"/>
    </xf>
  </cellXfs>
  <cellStyles count="2">
    <cellStyle name="常规" xfId="0" builtinId="0"/>
    <cellStyle name="千位分隔" xfId="1" builtinId="3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F10"/>
  <sheetViews>
    <sheetView workbookViewId="0">
      <selection activeCell="D13" sqref="D13"/>
    </sheetView>
  </sheetViews>
  <sheetFormatPr defaultColWidth="10.59765625" defaultRowHeight="13.9" x14ac:dyDescent="0.4"/>
  <cols>
    <col min="4" max="4" width="12.19921875" customWidth="1"/>
    <col min="34" max="34" width="10.59765625" style="62"/>
  </cols>
  <sheetData>
    <row r="1" spans="1:266" s="12" customFormat="1" ht="126" x14ac:dyDescent="0.3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30" t="s">
        <v>12</v>
      </c>
      <c r="N1" s="30" t="s">
        <v>13</v>
      </c>
      <c r="O1" s="19" t="s">
        <v>14</v>
      </c>
      <c r="P1" s="30" t="s">
        <v>15</v>
      </c>
      <c r="Q1" s="30" t="s">
        <v>16</v>
      </c>
      <c r="R1" s="19" t="s">
        <v>17</v>
      </c>
      <c r="S1" s="30" t="s">
        <v>18</v>
      </c>
      <c r="T1" s="30" t="s">
        <v>19</v>
      </c>
      <c r="U1" s="19" t="s">
        <v>20</v>
      </c>
      <c r="V1" s="30" t="s">
        <v>21</v>
      </c>
      <c r="W1" s="30" t="s">
        <v>22</v>
      </c>
      <c r="X1" s="33" t="s">
        <v>23</v>
      </c>
      <c r="Y1" s="35" t="s">
        <v>24</v>
      </c>
      <c r="Z1" s="30" t="s">
        <v>25</v>
      </c>
      <c r="AA1" s="19" t="s">
        <v>26</v>
      </c>
      <c r="AB1" s="36" t="s">
        <v>27</v>
      </c>
      <c r="AC1" s="30" t="s">
        <v>28</v>
      </c>
      <c r="AD1" s="30" t="s">
        <v>11</v>
      </c>
      <c r="AE1" s="30" t="s">
        <v>29</v>
      </c>
      <c r="AF1" s="30" t="s">
        <v>30</v>
      </c>
      <c r="AG1" s="30" t="s">
        <v>31</v>
      </c>
      <c r="AH1" s="63" t="s">
        <v>32</v>
      </c>
      <c r="AI1" s="30" t="s">
        <v>33</v>
      </c>
      <c r="AJ1" s="39" t="s">
        <v>34</v>
      </c>
      <c r="AK1" s="40" t="s">
        <v>35</v>
      </c>
      <c r="AL1" s="11" t="s">
        <v>36</v>
      </c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</row>
    <row r="2" spans="1:266" s="57" customFormat="1" ht="19.899999999999999" customHeight="1" x14ac:dyDescent="0.4">
      <c r="A2" s="57">
        <v>1</v>
      </c>
      <c r="B2" s="57" t="s">
        <v>37</v>
      </c>
      <c r="C2" s="57" t="s">
        <v>38</v>
      </c>
      <c r="D2" s="57">
        <v>20233185020</v>
      </c>
      <c r="E2" s="57" t="s">
        <v>39</v>
      </c>
      <c r="F2" s="57" t="s">
        <v>40</v>
      </c>
      <c r="G2" s="57" t="s">
        <v>41</v>
      </c>
      <c r="H2" s="57" t="s">
        <v>42</v>
      </c>
      <c r="I2" s="57" t="s">
        <v>43</v>
      </c>
      <c r="K2" s="57">
        <v>92</v>
      </c>
      <c r="L2" s="57">
        <v>92</v>
      </c>
      <c r="M2" s="57">
        <f>92</f>
        <v>92</v>
      </c>
      <c r="N2" s="57">
        <v>92</v>
      </c>
      <c r="O2" s="57" t="s">
        <v>44</v>
      </c>
      <c r="P2" s="57">
        <v>7</v>
      </c>
      <c r="Q2" s="57">
        <v>7</v>
      </c>
      <c r="R2" s="57" t="s">
        <v>45</v>
      </c>
      <c r="S2" s="57" t="s">
        <v>45</v>
      </c>
      <c r="T2" s="57" t="s">
        <v>45</v>
      </c>
      <c r="U2" s="57" t="s">
        <v>45</v>
      </c>
      <c r="V2" s="57" t="s">
        <v>45</v>
      </c>
      <c r="W2" s="57" t="s">
        <v>45</v>
      </c>
      <c r="X2" s="57">
        <v>99</v>
      </c>
      <c r="Y2" s="57">
        <v>99</v>
      </c>
      <c r="Z2" s="57">
        <v>99</v>
      </c>
      <c r="AA2" s="57" t="s">
        <v>45</v>
      </c>
      <c r="AB2" s="57" t="s">
        <v>45</v>
      </c>
      <c r="AC2" s="57" t="s">
        <v>45</v>
      </c>
      <c r="AE2" s="57">
        <v>92</v>
      </c>
      <c r="AF2" s="57" t="s">
        <v>44</v>
      </c>
      <c r="AG2" s="57" t="s">
        <v>45</v>
      </c>
      <c r="AH2" s="64">
        <v>99</v>
      </c>
      <c r="AI2" s="57" t="s">
        <v>45</v>
      </c>
      <c r="AJ2" s="57" t="s">
        <v>46</v>
      </c>
      <c r="AK2" s="57" t="s">
        <v>47</v>
      </c>
      <c r="AL2" s="57" t="s">
        <v>48</v>
      </c>
    </row>
    <row r="3" spans="1:266" s="57" customFormat="1" ht="20" customHeight="1" x14ac:dyDescent="0.4">
      <c r="A3" s="57">
        <v>2</v>
      </c>
      <c r="B3" s="57" t="s">
        <v>37</v>
      </c>
      <c r="C3" s="57" t="s">
        <v>49</v>
      </c>
      <c r="D3" s="57">
        <v>20232145043</v>
      </c>
      <c r="E3" s="57" t="s">
        <v>50</v>
      </c>
      <c r="F3" s="57" t="s">
        <v>40</v>
      </c>
      <c r="G3" s="57" t="s">
        <v>51</v>
      </c>
      <c r="H3" s="57" t="s">
        <v>42</v>
      </c>
      <c r="I3" s="57" t="s">
        <v>43</v>
      </c>
      <c r="K3" s="57">
        <v>93</v>
      </c>
      <c r="L3" s="57">
        <v>93</v>
      </c>
      <c r="M3" s="57">
        <v>93</v>
      </c>
      <c r="N3" s="57">
        <v>93</v>
      </c>
      <c r="O3" s="57" t="s">
        <v>45</v>
      </c>
      <c r="R3" s="57" t="s">
        <v>45</v>
      </c>
      <c r="U3" s="57" t="s">
        <v>45</v>
      </c>
      <c r="X3" s="57">
        <v>93</v>
      </c>
      <c r="Y3" s="57">
        <v>93</v>
      </c>
      <c r="Z3" s="57">
        <v>93</v>
      </c>
      <c r="AD3" s="57">
        <v>93</v>
      </c>
      <c r="AH3" s="64">
        <v>93</v>
      </c>
      <c r="AJ3" s="57" t="s">
        <v>52</v>
      </c>
      <c r="AK3" s="57" t="s">
        <v>48</v>
      </c>
      <c r="AL3" s="57" t="s">
        <v>47</v>
      </c>
    </row>
    <row r="4" spans="1:266" s="57" customFormat="1" ht="20" customHeight="1" x14ac:dyDescent="0.4">
      <c r="A4" s="57">
        <v>3</v>
      </c>
      <c r="B4" s="57" t="s">
        <v>37</v>
      </c>
      <c r="C4" s="57" t="s">
        <v>53</v>
      </c>
      <c r="D4" s="57">
        <v>20232145041</v>
      </c>
      <c r="E4" s="57" t="s">
        <v>54</v>
      </c>
      <c r="F4" s="57" t="s">
        <v>40</v>
      </c>
      <c r="G4" s="57" t="s">
        <v>51</v>
      </c>
      <c r="H4" s="57" t="s">
        <v>42</v>
      </c>
      <c r="I4" s="57" t="s">
        <v>43</v>
      </c>
      <c r="K4" s="57">
        <v>91</v>
      </c>
      <c r="L4" s="57">
        <v>91</v>
      </c>
      <c r="M4" s="57">
        <v>91</v>
      </c>
      <c r="N4" s="57">
        <v>91</v>
      </c>
      <c r="O4" s="57" t="s">
        <v>45</v>
      </c>
      <c r="P4" s="57" t="s">
        <v>45</v>
      </c>
      <c r="Q4" s="57" t="s">
        <v>45</v>
      </c>
      <c r="R4" s="57" t="s">
        <v>45</v>
      </c>
      <c r="S4" s="57" t="s">
        <v>45</v>
      </c>
      <c r="T4" s="57" t="s">
        <v>45</v>
      </c>
      <c r="U4" s="57" t="s">
        <v>45</v>
      </c>
      <c r="V4" s="57" t="s">
        <v>45</v>
      </c>
      <c r="W4" s="57" t="s">
        <v>45</v>
      </c>
      <c r="X4" s="57">
        <v>91</v>
      </c>
      <c r="Y4" s="57">
        <v>91</v>
      </c>
      <c r="Z4" s="57">
        <v>91</v>
      </c>
      <c r="AA4" s="57" t="s">
        <v>45</v>
      </c>
      <c r="AB4" s="57" t="s">
        <v>45</v>
      </c>
      <c r="AC4" s="57" t="s">
        <v>45</v>
      </c>
      <c r="AD4" s="57">
        <v>91</v>
      </c>
      <c r="AE4" s="57" t="s">
        <v>45</v>
      </c>
      <c r="AF4" s="57" t="s">
        <v>45</v>
      </c>
      <c r="AG4" s="57" t="s">
        <v>45</v>
      </c>
      <c r="AH4" s="64">
        <v>91</v>
      </c>
      <c r="AI4" s="57" t="s">
        <v>45</v>
      </c>
      <c r="AJ4" s="57" t="s">
        <v>55</v>
      </c>
      <c r="AK4" s="57" t="s">
        <v>47</v>
      </c>
      <c r="AL4" s="57" t="s">
        <v>48</v>
      </c>
    </row>
    <row r="5" spans="1:266" s="57" customFormat="1" ht="20" customHeight="1" x14ac:dyDescent="0.4">
      <c r="A5" s="57">
        <v>4</v>
      </c>
      <c r="B5" s="57" t="s">
        <v>37</v>
      </c>
      <c r="C5" s="57" t="s">
        <v>56</v>
      </c>
      <c r="D5" s="57">
        <v>20232145046</v>
      </c>
      <c r="E5" s="57" t="s">
        <v>57</v>
      </c>
      <c r="F5" s="57" t="s">
        <v>40</v>
      </c>
      <c r="G5" s="57" t="s">
        <v>51</v>
      </c>
      <c r="H5" s="57" t="s">
        <v>42</v>
      </c>
      <c r="I5" s="57" t="s">
        <v>43</v>
      </c>
      <c r="N5" s="57">
        <v>89.76</v>
      </c>
      <c r="O5" s="57" t="s">
        <v>45</v>
      </c>
      <c r="R5" s="57" t="s">
        <v>45</v>
      </c>
      <c r="U5" s="57" t="s">
        <v>45</v>
      </c>
      <c r="Z5" s="57">
        <v>89.76</v>
      </c>
      <c r="AH5" s="64">
        <v>89.76</v>
      </c>
      <c r="AJ5" s="57" t="s">
        <v>58</v>
      </c>
      <c r="AK5" s="57" t="s">
        <v>59</v>
      </c>
      <c r="AL5" s="57" t="s">
        <v>60</v>
      </c>
    </row>
    <row r="6" spans="1:266" s="57" customFormat="1" ht="20" customHeight="1" x14ac:dyDescent="0.4">
      <c r="A6" s="57">
        <v>5</v>
      </c>
      <c r="B6" s="57" t="s">
        <v>37</v>
      </c>
      <c r="C6" s="57" t="s">
        <v>56</v>
      </c>
      <c r="D6" s="57">
        <v>20232145005</v>
      </c>
      <c r="E6" s="57" t="s">
        <v>61</v>
      </c>
      <c r="F6" s="57" t="s">
        <v>40</v>
      </c>
      <c r="G6" s="57" t="s">
        <v>51</v>
      </c>
      <c r="H6" s="57" t="s">
        <v>42</v>
      </c>
      <c r="I6" s="57" t="s">
        <v>43</v>
      </c>
      <c r="N6" s="57">
        <v>89.35</v>
      </c>
      <c r="O6" s="57" t="s">
        <v>45</v>
      </c>
      <c r="R6" s="57" t="s">
        <v>45</v>
      </c>
      <c r="U6" s="57" t="s">
        <v>45</v>
      </c>
      <c r="Z6" s="57">
        <v>89.35</v>
      </c>
      <c r="AH6" s="64">
        <v>89.35</v>
      </c>
      <c r="AJ6" s="57" t="s">
        <v>58</v>
      </c>
      <c r="AK6" s="57" t="s">
        <v>59</v>
      </c>
      <c r="AL6" s="57" t="s">
        <v>60</v>
      </c>
    </row>
    <row r="7" spans="1:266" s="57" customFormat="1" ht="20" customHeight="1" x14ac:dyDescent="0.4">
      <c r="A7" s="57">
        <v>6</v>
      </c>
      <c r="B7" s="57" t="s">
        <v>37</v>
      </c>
      <c r="C7" s="57" t="s">
        <v>56</v>
      </c>
      <c r="D7" s="57">
        <v>20232145017</v>
      </c>
      <c r="E7" s="57" t="s">
        <v>62</v>
      </c>
      <c r="F7" s="57" t="s">
        <v>40</v>
      </c>
      <c r="G7" s="57" t="s">
        <v>51</v>
      </c>
      <c r="H7" s="57" t="s">
        <v>42</v>
      </c>
      <c r="I7" s="57" t="s">
        <v>43</v>
      </c>
      <c r="N7" s="57">
        <v>88.66</v>
      </c>
      <c r="O7" s="57" t="s">
        <v>45</v>
      </c>
      <c r="R7" s="57" t="s">
        <v>45</v>
      </c>
      <c r="U7" s="57" t="s">
        <v>45</v>
      </c>
      <c r="Z7" s="57">
        <v>88.66</v>
      </c>
      <c r="AH7" s="64">
        <v>88.66</v>
      </c>
      <c r="AJ7" s="57" t="s">
        <v>63</v>
      </c>
      <c r="AK7" s="57" t="s">
        <v>59</v>
      </c>
      <c r="AL7" s="57" t="s">
        <v>60</v>
      </c>
    </row>
    <row r="8" spans="1:266" s="57" customFormat="1" ht="20" customHeight="1" x14ac:dyDescent="0.4">
      <c r="A8" s="57">
        <v>7</v>
      </c>
      <c r="B8" s="57" t="s">
        <v>37</v>
      </c>
      <c r="C8" s="57" t="s">
        <v>64</v>
      </c>
      <c r="D8" s="57">
        <v>20232145008</v>
      </c>
      <c r="E8" s="57" t="s">
        <v>65</v>
      </c>
      <c r="F8" s="57" t="s">
        <v>66</v>
      </c>
      <c r="G8" s="57" t="s">
        <v>51</v>
      </c>
      <c r="I8" s="57" t="s">
        <v>43</v>
      </c>
      <c r="K8" s="57">
        <v>88.54</v>
      </c>
      <c r="L8" s="57">
        <v>88.54</v>
      </c>
      <c r="M8" s="57">
        <v>88.54</v>
      </c>
      <c r="N8" s="57">
        <v>88.54</v>
      </c>
      <c r="O8" s="57" t="s">
        <v>45</v>
      </c>
      <c r="R8" s="57" t="s">
        <v>45</v>
      </c>
      <c r="U8" s="57" t="s">
        <v>45</v>
      </c>
      <c r="X8" s="57">
        <v>88.54</v>
      </c>
      <c r="Y8" s="57">
        <v>88.54</v>
      </c>
      <c r="Z8" s="57">
        <v>88.54</v>
      </c>
      <c r="AA8" s="57" t="s">
        <v>45</v>
      </c>
      <c r="AD8" s="57">
        <v>88.54</v>
      </c>
      <c r="AH8" s="64">
        <v>88.54</v>
      </c>
      <c r="AK8" s="57" t="s">
        <v>60</v>
      </c>
      <c r="AL8" s="57" t="s">
        <v>59</v>
      </c>
    </row>
    <row r="9" spans="1:266" s="57" customFormat="1" ht="20" customHeight="1" x14ac:dyDescent="0.4">
      <c r="A9" s="57">
        <v>8</v>
      </c>
      <c r="B9" s="57" t="s">
        <v>37</v>
      </c>
      <c r="C9" s="57" t="s">
        <v>56</v>
      </c>
      <c r="D9" s="57">
        <v>20232145051</v>
      </c>
      <c r="E9" s="57" t="s">
        <v>67</v>
      </c>
      <c r="F9" s="57" t="s">
        <v>66</v>
      </c>
      <c r="G9" s="57" t="s">
        <v>51</v>
      </c>
      <c r="H9" s="57" t="s">
        <v>42</v>
      </c>
      <c r="I9" s="57" t="s">
        <v>43</v>
      </c>
      <c r="N9" s="57">
        <v>87.2</v>
      </c>
      <c r="O9" s="57" t="s">
        <v>45</v>
      </c>
      <c r="R9" s="57" t="s">
        <v>45</v>
      </c>
      <c r="U9" s="57" t="s">
        <v>45</v>
      </c>
      <c r="Z9" s="57">
        <v>87.2</v>
      </c>
      <c r="AH9" s="64">
        <v>87.2</v>
      </c>
      <c r="AJ9" s="57" t="s">
        <v>68</v>
      </c>
      <c r="AK9" s="57" t="s">
        <v>59</v>
      </c>
      <c r="AL9" s="57" t="s">
        <v>60</v>
      </c>
    </row>
    <row r="10" spans="1:266" s="13" customFormat="1" ht="20" customHeight="1" x14ac:dyDescent="0.4">
      <c r="A10" s="57">
        <v>9</v>
      </c>
      <c r="B10" s="13" t="s">
        <v>37</v>
      </c>
      <c r="C10" s="13" t="s">
        <v>69</v>
      </c>
      <c r="D10" s="13" t="s">
        <v>70</v>
      </c>
      <c r="E10" s="13" t="s">
        <v>71</v>
      </c>
      <c r="F10" s="13" t="s">
        <v>40</v>
      </c>
      <c r="G10" s="13" t="s">
        <v>41</v>
      </c>
      <c r="H10" s="13" t="s">
        <v>42</v>
      </c>
      <c r="I10" s="13" t="s">
        <v>43</v>
      </c>
      <c r="K10" s="13">
        <v>86.76</v>
      </c>
      <c r="L10" s="13">
        <v>86.76</v>
      </c>
      <c r="M10" s="13">
        <v>86.76</v>
      </c>
      <c r="N10" s="13">
        <v>86.76</v>
      </c>
      <c r="X10" s="13">
        <v>86.76</v>
      </c>
      <c r="Y10" s="13">
        <v>86.76</v>
      </c>
      <c r="Z10" s="13">
        <v>86.76</v>
      </c>
      <c r="AD10" s="13">
        <v>86.76</v>
      </c>
      <c r="AH10" s="42">
        <v>86.76</v>
      </c>
      <c r="AJ10" s="13" t="s">
        <v>72</v>
      </c>
      <c r="AK10" s="13" t="s">
        <v>73</v>
      </c>
      <c r="AL10" s="13" t="s">
        <v>74</v>
      </c>
    </row>
  </sheetData>
  <autoFilter ref="A1:JF10" xr:uid="{00000000-0009-0000-0000-000000000000}"/>
  <sortState xmlns:xlrd2="http://schemas.microsoft.com/office/spreadsheetml/2017/richdata2" ref="A2:JF10">
    <sortCondition descending="1" ref="AH2:AH10"/>
  </sortState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F6"/>
  <sheetViews>
    <sheetView workbookViewId="0">
      <selection activeCell="F7" sqref="F7"/>
    </sheetView>
  </sheetViews>
  <sheetFormatPr defaultColWidth="9" defaultRowHeight="13.9" x14ac:dyDescent="0.4"/>
  <cols>
    <col min="4" max="4" width="12.19921875" customWidth="1"/>
    <col min="34" max="34" width="9.06640625" style="17"/>
  </cols>
  <sheetData>
    <row r="1" spans="1:266" s="12" customFormat="1" ht="157.5" x14ac:dyDescent="0.3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30" t="s">
        <v>12</v>
      </c>
      <c r="N1" s="30" t="s">
        <v>13</v>
      </c>
      <c r="O1" s="19" t="s">
        <v>14</v>
      </c>
      <c r="P1" s="30" t="s">
        <v>15</v>
      </c>
      <c r="Q1" s="30" t="s">
        <v>16</v>
      </c>
      <c r="R1" s="19" t="s">
        <v>17</v>
      </c>
      <c r="S1" s="30" t="s">
        <v>18</v>
      </c>
      <c r="T1" s="30" t="s">
        <v>19</v>
      </c>
      <c r="U1" s="19" t="s">
        <v>20</v>
      </c>
      <c r="V1" s="30" t="s">
        <v>21</v>
      </c>
      <c r="W1" s="30" t="s">
        <v>22</v>
      </c>
      <c r="X1" s="33" t="s">
        <v>23</v>
      </c>
      <c r="Y1" s="35" t="s">
        <v>24</v>
      </c>
      <c r="Z1" s="30" t="s">
        <v>25</v>
      </c>
      <c r="AA1" s="19" t="s">
        <v>26</v>
      </c>
      <c r="AB1" s="36" t="s">
        <v>27</v>
      </c>
      <c r="AC1" s="30" t="s">
        <v>28</v>
      </c>
      <c r="AD1" s="30" t="s">
        <v>11</v>
      </c>
      <c r="AE1" s="30" t="s">
        <v>29</v>
      </c>
      <c r="AF1" s="30" t="s">
        <v>30</v>
      </c>
      <c r="AG1" s="30" t="s">
        <v>31</v>
      </c>
      <c r="AH1" s="38" t="s">
        <v>32</v>
      </c>
      <c r="AI1" s="30" t="s">
        <v>33</v>
      </c>
      <c r="AJ1" s="39" t="s">
        <v>34</v>
      </c>
      <c r="AK1" s="40" t="s">
        <v>35</v>
      </c>
      <c r="AL1" s="11" t="s">
        <v>36</v>
      </c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</row>
    <row r="2" spans="1:266" s="57" customFormat="1" x14ac:dyDescent="0.4">
      <c r="A2" s="57">
        <v>1</v>
      </c>
      <c r="B2" s="57" t="s">
        <v>37</v>
      </c>
      <c r="C2" s="57" t="s">
        <v>49</v>
      </c>
      <c r="D2" s="57">
        <v>20232047005</v>
      </c>
      <c r="E2" s="57" t="s">
        <v>75</v>
      </c>
      <c r="F2" s="57" t="s">
        <v>40</v>
      </c>
      <c r="G2" s="57" t="s">
        <v>76</v>
      </c>
      <c r="H2" s="57" t="s">
        <v>42</v>
      </c>
      <c r="I2" s="57" t="s">
        <v>77</v>
      </c>
      <c r="J2" s="57">
        <v>388</v>
      </c>
      <c r="K2" s="57">
        <v>93.03</v>
      </c>
      <c r="L2" s="57">
        <v>80.69</v>
      </c>
      <c r="M2" s="57">
        <v>80.69</v>
      </c>
      <c r="N2" s="57">
        <f>(J2*0.2)*0.8+K2*0.2</f>
        <v>80.686000000000007</v>
      </c>
      <c r="O2" s="57" t="s">
        <v>45</v>
      </c>
      <c r="R2" s="57" t="s">
        <v>78</v>
      </c>
      <c r="U2" s="57" t="s">
        <v>45</v>
      </c>
      <c r="X2" s="57">
        <v>82.19</v>
      </c>
      <c r="Y2" s="57">
        <v>82.19</v>
      </c>
      <c r="Z2" s="57">
        <v>82.19</v>
      </c>
      <c r="AD2" s="57">
        <v>80.686000000000007</v>
      </c>
      <c r="AF2" s="57" t="s">
        <v>79</v>
      </c>
      <c r="AH2" s="59">
        <v>82.19</v>
      </c>
      <c r="AJ2" s="57" t="s">
        <v>80</v>
      </c>
      <c r="AK2" s="57" t="s">
        <v>48</v>
      </c>
      <c r="AL2" s="57" t="s">
        <v>47</v>
      </c>
    </row>
    <row r="3" spans="1:266" s="58" customFormat="1" x14ac:dyDescent="0.4">
      <c r="A3" s="58">
        <v>2</v>
      </c>
      <c r="B3" s="58" t="s">
        <v>37</v>
      </c>
      <c r="C3" s="58" t="s">
        <v>49</v>
      </c>
      <c r="D3" s="58">
        <v>20232047004</v>
      </c>
      <c r="E3" s="58" t="s">
        <v>81</v>
      </c>
      <c r="F3" s="58" t="s">
        <v>66</v>
      </c>
      <c r="G3" s="58" t="s">
        <v>76</v>
      </c>
      <c r="H3" s="58" t="s">
        <v>42</v>
      </c>
      <c r="I3" s="58" t="s">
        <v>77</v>
      </c>
      <c r="J3" s="58">
        <v>286</v>
      </c>
      <c r="K3" s="58">
        <v>87.92</v>
      </c>
      <c r="L3" s="58">
        <v>63.334000000000003</v>
      </c>
      <c r="M3" s="58">
        <v>63.33</v>
      </c>
      <c r="N3" s="58">
        <f>(J3*0.2)*0.8+K3*0.2</f>
        <v>63.344000000000008</v>
      </c>
      <c r="O3" s="58" t="s">
        <v>45</v>
      </c>
      <c r="R3" s="58" t="s">
        <v>82</v>
      </c>
      <c r="U3" s="58" t="s">
        <v>83</v>
      </c>
      <c r="X3" s="58">
        <v>68.334000000000003</v>
      </c>
      <c r="Y3" s="58">
        <v>68.33</v>
      </c>
      <c r="Z3" s="58">
        <v>68.33</v>
      </c>
      <c r="AD3" s="58">
        <v>63.344000000000001</v>
      </c>
      <c r="AF3" s="58" t="s">
        <v>82</v>
      </c>
      <c r="AG3" s="58" t="s">
        <v>83</v>
      </c>
      <c r="AH3" s="60">
        <v>68.34</v>
      </c>
      <c r="AJ3" s="58" t="s">
        <v>84</v>
      </c>
      <c r="AK3" s="58" t="s">
        <v>48</v>
      </c>
      <c r="AL3" s="58" t="s">
        <v>47</v>
      </c>
    </row>
    <row r="4" spans="1:266" s="58" customFormat="1" x14ac:dyDescent="0.4">
      <c r="A4" s="58">
        <v>3</v>
      </c>
      <c r="B4" s="58" t="s">
        <v>37</v>
      </c>
      <c r="C4" s="58" t="s">
        <v>49</v>
      </c>
      <c r="D4" s="58">
        <v>20232047002</v>
      </c>
      <c r="E4" s="58" t="s">
        <v>85</v>
      </c>
      <c r="F4" s="58" t="s">
        <v>86</v>
      </c>
      <c r="G4" s="58" t="s">
        <v>76</v>
      </c>
      <c r="H4" s="58" t="s">
        <v>42</v>
      </c>
      <c r="I4" s="58" t="s">
        <v>77</v>
      </c>
      <c r="J4" s="58">
        <v>304</v>
      </c>
      <c r="K4" s="58">
        <v>93.75</v>
      </c>
      <c r="L4" s="58">
        <v>67.39</v>
      </c>
      <c r="M4" s="58">
        <v>67.39</v>
      </c>
      <c r="N4" s="58">
        <f>(J4*0.2)*0.8+K4*0.2</f>
        <v>67.390000000000015</v>
      </c>
      <c r="O4" s="58" t="s">
        <v>45</v>
      </c>
      <c r="R4" s="58" t="s">
        <v>45</v>
      </c>
      <c r="U4" s="58" t="s">
        <v>45</v>
      </c>
      <c r="X4" s="58">
        <v>67.39</v>
      </c>
      <c r="Y4" s="58">
        <v>67.39</v>
      </c>
      <c r="Z4" s="58">
        <v>67.39</v>
      </c>
      <c r="AD4" s="58">
        <v>67.39</v>
      </c>
      <c r="AH4" s="60">
        <v>67.39</v>
      </c>
      <c r="AJ4" s="58" t="s">
        <v>87</v>
      </c>
      <c r="AK4" s="58" t="s">
        <v>48</v>
      </c>
      <c r="AL4" s="58" t="s">
        <v>47</v>
      </c>
    </row>
    <row r="5" spans="1:266" s="28" customFormat="1" x14ac:dyDescent="0.4">
      <c r="A5" s="28">
        <v>4</v>
      </c>
      <c r="B5" s="28" t="s">
        <v>37</v>
      </c>
      <c r="C5" s="28" t="s">
        <v>49</v>
      </c>
      <c r="D5" s="28">
        <v>20232047003</v>
      </c>
      <c r="E5" s="28" t="s">
        <v>88</v>
      </c>
      <c r="F5" s="28" t="s">
        <v>40</v>
      </c>
      <c r="G5" s="28" t="s">
        <v>76</v>
      </c>
      <c r="H5" s="28" t="s">
        <v>42</v>
      </c>
      <c r="I5" s="28" t="s">
        <v>77</v>
      </c>
      <c r="J5" s="28">
        <v>298</v>
      </c>
      <c r="K5" s="28">
        <v>92.32</v>
      </c>
      <c r="L5" s="28">
        <v>66.150000000000006</v>
      </c>
      <c r="M5" s="28">
        <v>66.14</v>
      </c>
      <c r="N5" s="28">
        <f>(J5*0.2)*0.8+K5*0.2</f>
        <v>66.144000000000005</v>
      </c>
      <c r="O5" s="28" t="s">
        <v>45</v>
      </c>
      <c r="R5" s="28" t="s">
        <v>89</v>
      </c>
      <c r="U5" s="28" t="s">
        <v>45</v>
      </c>
      <c r="X5" s="28">
        <v>68.650000000000006</v>
      </c>
      <c r="Y5" s="28">
        <v>66.14</v>
      </c>
      <c r="Z5" s="28">
        <v>66.14</v>
      </c>
      <c r="AB5" s="28" t="s">
        <v>90</v>
      </c>
      <c r="AC5" s="28" t="s">
        <v>90</v>
      </c>
      <c r="AD5" s="28">
        <v>66.144000000000005</v>
      </c>
      <c r="AH5" s="61">
        <v>66.14</v>
      </c>
      <c r="AI5" s="28" t="s">
        <v>91</v>
      </c>
      <c r="AJ5" s="28" t="s">
        <v>80</v>
      </c>
      <c r="AK5" s="28" t="s">
        <v>48</v>
      </c>
      <c r="AL5" s="28" t="s">
        <v>47</v>
      </c>
    </row>
    <row r="6" spans="1:266" s="28" customFormat="1" ht="18" customHeight="1" x14ac:dyDescent="0.4">
      <c r="A6" s="28">
        <v>5</v>
      </c>
      <c r="B6" s="28" t="s">
        <v>37</v>
      </c>
      <c r="C6" s="28" t="s">
        <v>92</v>
      </c>
      <c r="D6" s="28">
        <v>20232047001</v>
      </c>
      <c r="E6" s="28" t="s">
        <v>93</v>
      </c>
      <c r="F6" s="28" t="s">
        <v>66</v>
      </c>
      <c r="G6" s="28" t="s">
        <v>76</v>
      </c>
      <c r="H6" s="28" t="s">
        <v>42</v>
      </c>
      <c r="I6" s="28" t="s">
        <v>77</v>
      </c>
      <c r="J6" s="28">
        <v>296</v>
      </c>
      <c r="K6" s="28">
        <v>87.77</v>
      </c>
      <c r="L6" s="28">
        <v>64.914000000000001</v>
      </c>
      <c r="M6" s="28">
        <f>(J6*0.2)*0.8+K6*0.2</f>
        <v>64.914000000000001</v>
      </c>
      <c r="N6" s="28">
        <v>64.914000000000001</v>
      </c>
      <c r="O6" s="28" t="s">
        <v>45</v>
      </c>
      <c r="P6" s="28" t="s">
        <v>45</v>
      </c>
      <c r="Q6" s="28" t="s">
        <v>45</v>
      </c>
      <c r="R6" s="28" t="s">
        <v>45</v>
      </c>
      <c r="S6" s="28" t="s">
        <v>45</v>
      </c>
      <c r="T6" s="28" t="s">
        <v>45</v>
      </c>
      <c r="U6" s="28" t="s">
        <v>45</v>
      </c>
      <c r="V6" s="28" t="s">
        <v>45</v>
      </c>
      <c r="W6" s="28" t="s">
        <v>45</v>
      </c>
      <c r="X6" s="28">
        <v>64.914000000000001</v>
      </c>
      <c r="Y6" s="28">
        <v>64.914000000000001</v>
      </c>
      <c r="Z6" s="28">
        <v>64.914000000000001</v>
      </c>
      <c r="AA6" s="28" t="s">
        <v>45</v>
      </c>
      <c r="AB6" s="28" t="s">
        <v>45</v>
      </c>
      <c r="AC6" s="28" t="s">
        <v>45</v>
      </c>
      <c r="AD6" s="28">
        <v>64.914000000000001</v>
      </c>
      <c r="AE6" s="28" t="s">
        <v>45</v>
      </c>
      <c r="AF6" s="28" t="s">
        <v>45</v>
      </c>
      <c r="AG6" s="28" t="s">
        <v>45</v>
      </c>
      <c r="AH6" s="61">
        <v>64.914000000000001</v>
      </c>
      <c r="AI6" s="28" t="s">
        <v>45</v>
      </c>
      <c r="AJ6" s="28" t="s">
        <v>94</v>
      </c>
      <c r="AK6" s="28" t="s">
        <v>47</v>
      </c>
      <c r="AL6" s="28" t="s">
        <v>48</v>
      </c>
    </row>
  </sheetData>
  <autoFilter ref="A1:JF6" xr:uid="{00000000-0009-0000-0000-000001000000}"/>
  <sortState xmlns:xlrd2="http://schemas.microsoft.com/office/spreadsheetml/2017/richdata2" ref="A2:JF6">
    <sortCondition descending="1" ref="AH2:AH6"/>
  </sortState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F117"/>
  <sheetViews>
    <sheetView tabSelected="1" workbookViewId="0">
      <selection activeCell="A5" sqref="A5"/>
    </sheetView>
  </sheetViews>
  <sheetFormatPr defaultColWidth="9" defaultRowHeight="13.9" x14ac:dyDescent="0.4"/>
  <cols>
    <col min="3" max="3" width="21.46484375" customWidth="1"/>
    <col min="4" max="4" width="12.19921875" customWidth="1"/>
    <col min="34" max="34" width="9.06640625" style="17"/>
  </cols>
  <sheetData>
    <row r="1" spans="1:266" s="12" customFormat="1" ht="157.5" x14ac:dyDescent="0.3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30" t="s">
        <v>12</v>
      </c>
      <c r="N1" s="30" t="s">
        <v>13</v>
      </c>
      <c r="O1" s="19" t="s">
        <v>14</v>
      </c>
      <c r="P1" s="30" t="s">
        <v>15</v>
      </c>
      <c r="Q1" s="30" t="s">
        <v>16</v>
      </c>
      <c r="R1" s="19" t="s">
        <v>17</v>
      </c>
      <c r="S1" s="30" t="s">
        <v>18</v>
      </c>
      <c r="T1" s="30" t="s">
        <v>19</v>
      </c>
      <c r="U1" s="19" t="s">
        <v>20</v>
      </c>
      <c r="V1" s="30" t="s">
        <v>21</v>
      </c>
      <c r="W1" s="30" t="s">
        <v>22</v>
      </c>
      <c r="X1" s="33" t="s">
        <v>23</v>
      </c>
      <c r="Y1" s="35" t="s">
        <v>24</v>
      </c>
      <c r="Z1" s="30" t="s">
        <v>25</v>
      </c>
      <c r="AA1" s="19" t="s">
        <v>26</v>
      </c>
      <c r="AB1" s="36" t="s">
        <v>27</v>
      </c>
      <c r="AC1" s="30" t="s">
        <v>28</v>
      </c>
      <c r="AD1" s="30" t="s">
        <v>11</v>
      </c>
      <c r="AE1" s="30" t="s">
        <v>29</v>
      </c>
      <c r="AF1" s="30" t="s">
        <v>30</v>
      </c>
      <c r="AG1" s="30" t="s">
        <v>31</v>
      </c>
      <c r="AH1" s="38" t="s">
        <v>32</v>
      </c>
      <c r="AI1" s="30" t="s">
        <v>33</v>
      </c>
      <c r="AJ1" s="39" t="s">
        <v>34</v>
      </c>
      <c r="AK1" s="40" t="s">
        <v>35</v>
      </c>
      <c r="AL1" s="11" t="s">
        <v>36</v>
      </c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</row>
    <row r="2" spans="1:266" s="57" customFormat="1" x14ac:dyDescent="0.4">
      <c r="A2" s="57">
        <v>1</v>
      </c>
      <c r="B2" s="57" t="s">
        <v>37</v>
      </c>
      <c r="C2" s="57" t="s">
        <v>64</v>
      </c>
      <c r="D2" s="57">
        <v>20233141054</v>
      </c>
      <c r="E2" s="57" t="s">
        <v>95</v>
      </c>
      <c r="F2" s="57" t="s">
        <v>40</v>
      </c>
      <c r="G2" s="57" t="s">
        <v>96</v>
      </c>
      <c r="H2" s="57" t="s">
        <v>42</v>
      </c>
      <c r="I2" s="57" t="s">
        <v>77</v>
      </c>
      <c r="J2" s="57">
        <v>371</v>
      </c>
      <c r="K2" s="57">
        <v>81.88</v>
      </c>
      <c r="L2" s="57">
        <v>75.736000000000004</v>
      </c>
      <c r="M2" s="57">
        <v>75.736000000000004</v>
      </c>
      <c r="N2" s="57">
        <f>J2*0.2*0.8+K2*0.2</f>
        <v>75.736000000000004</v>
      </c>
      <c r="O2" s="57" t="s">
        <v>97</v>
      </c>
      <c r="P2" s="57">
        <v>3</v>
      </c>
      <c r="Q2" s="57">
        <v>3</v>
      </c>
      <c r="R2" s="57" t="s">
        <v>98</v>
      </c>
      <c r="S2" s="57">
        <v>10</v>
      </c>
      <c r="T2" s="57">
        <v>10</v>
      </c>
      <c r="X2" s="57">
        <v>90.736000000000004</v>
      </c>
      <c r="Y2" s="57">
        <v>88.736000000000004</v>
      </c>
      <c r="Z2" s="57">
        <v>88.736000000000004</v>
      </c>
      <c r="AB2" s="57" t="s">
        <v>99</v>
      </c>
      <c r="AC2" s="57" t="s">
        <v>100</v>
      </c>
      <c r="AD2" s="57">
        <v>75.736000000000004</v>
      </c>
      <c r="AE2" s="57">
        <v>3</v>
      </c>
      <c r="AF2" s="57">
        <v>10</v>
      </c>
      <c r="AH2" s="57">
        <v>88.736000000000004</v>
      </c>
      <c r="AJ2" s="57" t="s">
        <v>101</v>
      </c>
      <c r="AK2" s="57" t="s">
        <v>60</v>
      </c>
      <c r="AL2" s="57" t="s">
        <v>59</v>
      </c>
    </row>
    <row r="3" spans="1:266" s="57" customFormat="1" ht="13.05" customHeight="1" x14ac:dyDescent="0.4">
      <c r="A3" s="57">
        <v>2</v>
      </c>
      <c r="B3" s="57" t="s">
        <v>102</v>
      </c>
      <c r="C3" s="57" t="s">
        <v>103</v>
      </c>
      <c r="D3" s="57">
        <v>20233141025</v>
      </c>
      <c r="E3" s="57" t="s">
        <v>104</v>
      </c>
      <c r="F3" s="57" t="s">
        <v>105</v>
      </c>
      <c r="G3" s="57" t="s">
        <v>106</v>
      </c>
      <c r="H3" s="57" t="s">
        <v>107</v>
      </c>
      <c r="I3" s="57" t="s">
        <v>108</v>
      </c>
      <c r="J3" s="57">
        <v>364</v>
      </c>
      <c r="K3" s="57">
        <v>91.4</v>
      </c>
      <c r="L3" s="57">
        <v>76.52</v>
      </c>
      <c r="M3" s="57">
        <v>76.52</v>
      </c>
      <c r="N3" s="57">
        <v>76.52</v>
      </c>
      <c r="O3" s="57" t="s">
        <v>109</v>
      </c>
      <c r="R3" s="57" t="s">
        <v>110</v>
      </c>
      <c r="U3" s="57" t="s">
        <v>109</v>
      </c>
      <c r="X3" s="57">
        <v>87.52</v>
      </c>
      <c r="Y3" s="57" t="s">
        <v>111</v>
      </c>
      <c r="Z3" s="57" t="s">
        <v>111</v>
      </c>
      <c r="AB3" s="57" t="s">
        <v>112</v>
      </c>
      <c r="AD3" s="57">
        <v>76.52</v>
      </c>
      <c r="AF3" s="57" t="s">
        <v>113</v>
      </c>
      <c r="AH3" s="57">
        <v>87.02</v>
      </c>
      <c r="AJ3" s="57" t="s">
        <v>114</v>
      </c>
      <c r="AK3" s="57" t="s">
        <v>74</v>
      </c>
      <c r="AL3" s="57" t="s">
        <v>73</v>
      </c>
    </row>
    <row r="4" spans="1:266" s="57" customFormat="1" x14ac:dyDescent="0.4">
      <c r="A4" s="57">
        <v>3</v>
      </c>
      <c r="B4" s="57" t="s">
        <v>37</v>
      </c>
      <c r="C4" s="57" t="s">
        <v>115</v>
      </c>
      <c r="D4" s="57">
        <v>20233141005</v>
      </c>
      <c r="E4" s="57" t="s">
        <v>116</v>
      </c>
      <c r="F4" s="57" t="s">
        <v>66</v>
      </c>
      <c r="G4" s="57" t="s">
        <v>96</v>
      </c>
      <c r="H4" s="57" t="s">
        <v>42</v>
      </c>
      <c r="I4" s="57" t="s">
        <v>77</v>
      </c>
      <c r="J4" s="57">
        <v>378</v>
      </c>
      <c r="K4" s="57">
        <v>84.32</v>
      </c>
      <c r="L4" s="57">
        <v>77.343999999999994</v>
      </c>
      <c r="M4" s="57">
        <v>77.343999999999994</v>
      </c>
      <c r="N4" s="57">
        <v>77.343999999999994</v>
      </c>
      <c r="O4" s="57" t="s">
        <v>117</v>
      </c>
      <c r="X4" s="57">
        <v>86.343999999999994</v>
      </c>
      <c r="Y4" s="57">
        <v>86.343999999999994</v>
      </c>
      <c r="Z4" s="57">
        <v>86.343999999999994</v>
      </c>
      <c r="AD4" s="57">
        <v>77.343999999999994</v>
      </c>
      <c r="AF4" s="57">
        <v>9</v>
      </c>
      <c r="AH4" s="59">
        <v>86.343999999999994</v>
      </c>
      <c r="AI4" s="57" t="s">
        <v>118</v>
      </c>
      <c r="AJ4" s="57" t="s">
        <v>119</v>
      </c>
      <c r="AK4" s="57" t="s">
        <v>120</v>
      </c>
      <c r="AL4" s="57" t="s">
        <v>121</v>
      </c>
    </row>
    <row r="5" spans="1:266" s="57" customFormat="1" x14ac:dyDescent="0.4">
      <c r="A5" s="57">
        <v>4</v>
      </c>
      <c r="B5" s="57" t="s">
        <v>37</v>
      </c>
      <c r="C5" s="57" t="s">
        <v>122</v>
      </c>
      <c r="D5" s="57">
        <v>20233141097</v>
      </c>
      <c r="E5" s="57" t="s">
        <v>123</v>
      </c>
      <c r="F5" s="57" t="s">
        <v>66</v>
      </c>
      <c r="G5" s="57" t="s">
        <v>96</v>
      </c>
      <c r="H5" s="57" t="s">
        <v>42</v>
      </c>
      <c r="I5" s="57" t="s">
        <v>77</v>
      </c>
      <c r="J5" s="57">
        <v>408</v>
      </c>
      <c r="K5" s="57">
        <v>95.5</v>
      </c>
      <c r="L5" s="57">
        <v>84.38</v>
      </c>
      <c r="M5" s="57">
        <f>J5*0.2*0.8+K5*0.2</f>
        <v>84.380000000000024</v>
      </c>
      <c r="N5" s="57">
        <f>J5*0.2*0.8+K5*0.2</f>
        <v>84.380000000000024</v>
      </c>
      <c r="O5" s="57" t="s">
        <v>45</v>
      </c>
      <c r="P5" s="57">
        <v>0</v>
      </c>
      <c r="Q5" s="57">
        <v>0</v>
      </c>
      <c r="R5" s="57" t="s">
        <v>45</v>
      </c>
      <c r="S5" s="57">
        <v>0</v>
      </c>
      <c r="T5" s="57">
        <v>0</v>
      </c>
      <c r="U5" s="57" t="s">
        <v>45</v>
      </c>
      <c r="V5" s="57">
        <v>0</v>
      </c>
      <c r="W5" s="57">
        <v>0</v>
      </c>
      <c r="X5" s="57">
        <v>84.38</v>
      </c>
      <c r="Y5" s="57">
        <f>M5+P5+S5+V5</f>
        <v>84.380000000000024</v>
      </c>
      <c r="Z5" s="57">
        <f>N5+Q5+T5+W5</f>
        <v>84.380000000000024</v>
      </c>
      <c r="AA5" s="57" t="s">
        <v>45</v>
      </c>
      <c r="AD5" s="57">
        <v>84.38</v>
      </c>
      <c r="AE5" s="57" t="s">
        <v>45</v>
      </c>
      <c r="AF5" s="57" t="s">
        <v>45</v>
      </c>
      <c r="AG5" s="57" t="s">
        <v>45</v>
      </c>
      <c r="AH5" s="57">
        <f>SUM(J5*0.16+K5*0.2)</f>
        <v>84.38</v>
      </c>
      <c r="AJ5" s="57" t="s">
        <v>124</v>
      </c>
      <c r="AK5" s="57" t="s">
        <v>121</v>
      </c>
      <c r="AL5" s="57" t="s">
        <v>120</v>
      </c>
    </row>
    <row r="6" spans="1:266" s="57" customFormat="1" x14ac:dyDescent="0.4">
      <c r="A6" s="57">
        <v>5</v>
      </c>
      <c r="B6" s="57" t="s">
        <v>37</v>
      </c>
      <c r="C6" s="57" t="s">
        <v>69</v>
      </c>
      <c r="D6" s="57" t="s">
        <v>125</v>
      </c>
      <c r="E6" s="57" t="s">
        <v>126</v>
      </c>
      <c r="F6" s="57" t="s">
        <v>40</v>
      </c>
      <c r="G6" s="57" t="s">
        <v>96</v>
      </c>
      <c r="H6" s="57" t="s">
        <v>42</v>
      </c>
      <c r="I6" s="57" t="s">
        <v>77</v>
      </c>
      <c r="J6" s="57">
        <v>412</v>
      </c>
      <c r="K6" s="57">
        <v>92.1</v>
      </c>
      <c r="L6" s="57">
        <v>84.34</v>
      </c>
      <c r="M6" s="57">
        <f>J6*0.2*0.8+K6*0.2</f>
        <v>84.34</v>
      </c>
      <c r="N6" s="57">
        <v>84.34</v>
      </c>
      <c r="X6" s="57">
        <v>84.34</v>
      </c>
      <c r="Y6" s="57">
        <v>84.34</v>
      </c>
      <c r="Z6" s="57">
        <v>84.34</v>
      </c>
      <c r="AD6" s="57">
        <v>84.34</v>
      </c>
      <c r="AH6" s="57">
        <v>84.34</v>
      </c>
      <c r="AJ6" s="57" t="s">
        <v>127</v>
      </c>
      <c r="AK6" s="57" t="s">
        <v>73</v>
      </c>
    </row>
    <row r="7" spans="1:266" s="57" customFormat="1" x14ac:dyDescent="0.4">
      <c r="A7" s="57">
        <v>6</v>
      </c>
      <c r="B7" s="57" t="s">
        <v>37</v>
      </c>
      <c r="C7" s="57" t="s">
        <v>115</v>
      </c>
      <c r="D7" s="57">
        <v>20233141046</v>
      </c>
      <c r="E7" s="57" t="s">
        <v>128</v>
      </c>
      <c r="F7" s="57" t="s">
        <v>40</v>
      </c>
      <c r="G7" s="57" t="s">
        <v>96</v>
      </c>
      <c r="H7" s="57" t="s">
        <v>42</v>
      </c>
      <c r="I7" s="57" t="s">
        <v>77</v>
      </c>
      <c r="J7" s="57">
        <v>411</v>
      </c>
      <c r="K7" s="57">
        <v>92.24</v>
      </c>
      <c r="L7" s="57">
        <v>84.207999999999998</v>
      </c>
      <c r="M7" s="57">
        <v>84.207999999999998</v>
      </c>
      <c r="N7" s="57">
        <v>84.207999999999998</v>
      </c>
      <c r="R7" s="57" t="s">
        <v>129</v>
      </c>
      <c r="S7" s="57" t="s">
        <v>130</v>
      </c>
      <c r="T7" s="57" t="s">
        <v>130</v>
      </c>
      <c r="X7" s="57">
        <v>86.207999999999998</v>
      </c>
      <c r="Y7" s="57">
        <v>84.207999999999998</v>
      </c>
      <c r="Z7" s="57">
        <v>84.207999999999998</v>
      </c>
      <c r="AD7" s="57">
        <v>84.207999999999998</v>
      </c>
      <c r="AF7" s="57">
        <v>0</v>
      </c>
      <c r="AH7" s="59">
        <v>84.207999999999998</v>
      </c>
      <c r="AI7" s="57" t="s">
        <v>131</v>
      </c>
      <c r="AJ7" s="57" t="s">
        <v>132</v>
      </c>
      <c r="AK7" s="57" t="s">
        <v>120</v>
      </c>
      <c r="AL7" s="57" t="s">
        <v>121</v>
      </c>
    </row>
    <row r="8" spans="1:266" s="57" customFormat="1" x14ac:dyDescent="0.4">
      <c r="A8" s="57">
        <v>7</v>
      </c>
      <c r="B8" s="57" t="s">
        <v>37</v>
      </c>
      <c r="C8" s="57" t="s">
        <v>56</v>
      </c>
      <c r="D8" s="57">
        <v>20233141045</v>
      </c>
      <c r="E8" s="57" t="s">
        <v>133</v>
      </c>
      <c r="F8" s="57" t="s">
        <v>40</v>
      </c>
      <c r="G8" s="57" t="s">
        <v>96</v>
      </c>
      <c r="H8" s="57" t="s">
        <v>42</v>
      </c>
      <c r="I8" s="57" t="s">
        <v>77</v>
      </c>
      <c r="J8" s="57">
        <v>410</v>
      </c>
      <c r="K8" s="57">
        <v>91.5</v>
      </c>
      <c r="L8" s="57">
        <v>83.9</v>
      </c>
      <c r="M8" s="57">
        <f>(J8*0.2*0.8)+K8*0.2</f>
        <v>83.9</v>
      </c>
      <c r="N8" s="57">
        <v>83.9</v>
      </c>
      <c r="O8" s="57" t="s">
        <v>45</v>
      </c>
      <c r="R8" s="57" t="s">
        <v>45</v>
      </c>
      <c r="U8" s="57" t="s">
        <v>45</v>
      </c>
      <c r="X8" s="57">
        <v>83.9</v>
      </c>
      <c r="Y8" s="57">
        <v>83.9</v>
      </c>
      <c r="Z8" s="57">
        <v>83.9</v>
      </c>
      <c r="AA8" s="57" t="s">
        <v>45</v>
      </c>
      <c r="AD8" s="57">
        <v>83.9</v>
      </c>
      <c r="AH8" s="57">
        <v>83.9</v>
      </c>
      <c r="AJ8" s="57" t="s">
        <v>58</v>
      </c>
      <c r="AK8" s="57" t="s">
        <v>59</v>
      </c>
      <c r="AL8" s="57" t="s">
        <v>60</v>
      </c>
    </row>
    <row r="9" spans="1:266" s="57" customFormat="1" x14ac:dyDescent="0.4">
      <c r="A9" s="57">
        <v>8</v>
      </c>
      <c r="B9" s="57" t="s">
        <v>37</v>
      </c>
      <c r="C9" s="57" t="s">
        <v>122</v>
      </c>
      <c r="D9" s="57">
        <v>20233141063</v>
      </c>
      <c r="E9" s="57" t="s">
        <v>134</v>
      </c>
      <c r="F9" s="57" t="s">
        <v>40</v>
      </c>
      <c r="G9" s="57" t="s">
        <v>96</v>
      </c>
      <c r="H9" s="57" t="s">
        <v>42</v>
      </c>
      <c r="I9" s="57" t="s">
        <v>77</v>
      </c>
      <c r="J9" s="57">
        <v>407</v>
      </c>
      <c r="K9" s="57">
        <v>88.4</v>
      </c>
      <c r="L9" s="57">
        <v>82.8</v>
      </c>
      <c r="M9" s="57">
        <f>J9*0.2*0.8+K9*0.2</f>
        <v>82.800000000000011</v>
      </c>
      <c r="N9" s="57">
        <f>J9*0.2*0.8+K9*0.2</f>
        <v>82.800000000000011</v>
      </c>
      <c r="O9" s="57" t="s">
        <v>45</v>
      </c>
      <c r="P9" s="57">
        <v>0</v>
      </c>
      <c r="Q9" s="57">
        <v>0</v>
      </c>
      <c r="R9" s="57" t="s">
        <v>45</v>
      </c>
      <c r="S9" s="57">
        <v>0</v>
      </c>
      <c r="T9" s="57">
        <v>0</v>
      </c>
      <c r="U9" s="57" t="s">
        <v>45</v>
      </c>
      <c r="V9" s="57">
        <v>0</v>
      </c>
      <c r="W9" s="57">
        <v>0</v>
      </c>
      <c r="X9" s="57">
        <v>82.8</v>
      </c>
      <c r="Y9" s="57">
        <f>M9+P9+S9+V9</f>
        <v>82.800000000000011</v>
      </c>
      <c r="Z9" s="57">
        <f>N9+Q9+T9+W9</f>
        <v>82.800000000000011</v>
      </c>
      <c r="AA9" s="57" t="s">
        <v>45</v>
      </c>
      <c r="AD9" s="57">
        <v>82.8</v>
      </c>
      <c r="AE9" s="57" t="s">
        <v>45</v>
      </c>
      <c r="AF9" s="57" t="s">
        <v>45</v>
      </c>
      <c r="AG9" s="57" t="s">
        <v>45</v>
      </c>
      <c r="AH9" s="57">
        <f>SUM(J9*0.16+K9*0.2)</f>
        <v>82.800000000000011</v>
      </c>
      <c r="AJ9" s="57" t="s">
        <v>135</v>
      </c>
      <c r="AK9" s="57" t="s">
        <v>121</v>
      </c>
      <c r="AL9" s="57" t="s">
        <v>120</v>
      </c>
    </row>
    <row r="10" spans="1:266" s="57" customFormat="1" x14ac:dyDescent="0.4">
      <c r="A10" s="57">
        <v>9</v>
      </c>
      <c r="B10" s="57" t="s">
        <v>37</v>
      </c>
      <c r="C10" s="57" t="s">
        <v>115</v>
      </c>
      <c r="D10" s="57">
        <v>20233141039</v>
      </c>
      <c r="E10" s="57" t="s">
        <v>136</v>
      </c>
      <c r="F10" s="57" t="s">
        <v>66</v>
      </c>
      <c r="G10" s="57" t="s">
        <v>96</v>
      </c>
      <c r="H10" s="57" t="s">
        <v>42</v>
      </c>
      <c r="I10" s="57" t="s">
        <v>77</v>
      </c>
      <c r="J10" s="57">
        <v>402</v>
      </c>
      <c r="K10" s="57">
        <v>91.16</v>
      </c>
      <c r="L10" s="57">
        <v>82.552000000000007</v>
      </c>
      <c r="M10" s="57">
        <v>82.552000000000007</v>
      </c>
      <c r="N10" s="57">
        <v>82.552000000000007</v>
      </c>
      <c r="X10" s="57">
        <v>82.552000000000007</v>
      </c>
      <c r="Y10" s="57">
        <v>82.552000000000007</v>
      </c>
      <c r="Z10" s="57">
        <v>82.552000000000007</v>
      </c>
      <c r="AD10" s="57">
        <v>82.552000000000007</v>
      </c>
      <c r="AH10" s="59">
        <v>82.552000000000007</v>
      </c>
      <c r="AJ10" s="57" t="s">
        <v>137</v>
      </c>
      <c r="AK10" s="57" t="s">
        <v>120</v>
      </c>
      <c r="AL10" s="57" t="s">
        <v>121</v>
      </c>
    </row>
    <row r="11" spans="1:266" s="57" customFormat="1" x14ac:dyDescent="0.4">
      <c r="A11" s="57">
        <v>10</v>
      </c>
      <c r="B11" s="57" t="s">
        <v>102</v>
      </c>
      <c r="C11" s="57" t="s">
        <v>103</v>
      </c>
      <c r="D11" s="57">
        <v>20233141089</v>
      </c>
      <c r="E11" s="57" t="s">
        <v>138</v>
      </c>
      <c r="F11" s="57" t="s">
        <v>105</v>
      </c>
      <c r="G11" s="57" t="s">
        <v>106</v>
      </c>
      <c r="H11" s="57" t="s">
        <v>107</v>
      </c>
      <c r="I11" s="57" t="s">
        <v>108</v>
      </c>
      <c r="J11" s="57">
        <v>404</v>
      </c>
      <c r="K11" s="57">
        <v>89.32</v>
      </c>
      <c r="L11" s="57">
        <v>82.504000000000005</v>
      </c>
      <c r="M11" s="57">
        <v>82.504000000000005</v>
      </c>
      <c r="N11" s="57">
        <v>82.504000000000005</v>
      </c>
      <c r="O11" s="57" t="s">
        <v>109</v>
      </c>
      <c r="R11" s="57" t="s">
        <v>109</v>
      </c>
      <c r="U11" s="57" t="s">
        <v>109</v>
      </c>
      <c r="X11" s="57">
        <v>82.504000000000005</v>
      </c>
      <c r="Y11" s="57">
        <v>82.504000000000005</v>
      </c>
      <c r="Z11" s="57">
        <v>82.504000000000005</v>
      </c>
      <c r="AD11" s="57">
        <v>82.504000000000005</v>
      </c>
      <c r="AH11" s="57">
        <v>82.5</v>
      </c>
      <c r="AJ11" s="57" t="s">
        <v>139</v>
      </c>
      <c r="AK11" s="57" t="s">
        <v>74</v>
      </c>
      <c r="AL11" s="57" t="s">
        <v>73</v>
      </c>
    </row>
    <row r="12" spans="1:266" s="57" customFormat="1" x14ac:dyDescent="0.4">
      <c r="A12" s="57">
        <v>11</v>
      </c>
      <c r="B12" s="57" t="s">
        <v>37</v>
      </c>
      <c r="C12" s="57" t="s">
        <v>64</v>
      </c>
      <c r="D12" s="57">
        <v>20233141110</v>
      </c>
      <c r="E12" s="57" t="s">
        <v>140</v>
      </c>
      <c r="F12" s="57" t="s">
        <v>40</v>
      </c>
      <c r="G12" s="57" t="s">
        <v>96</v>
      </c>
      <c r="H12" s="57" t="s">
        <v>42</v>
      </c>
      <c r="I12" s="57" t="s">
        <v>77</v>
      </c>
      <c r="J12" s="57">
        <v>396</v>
      </c>
      <c r="K12" s="57">
        <v>94.06</v>
      </c>
      <c r="L12" s="57">
        <v>82.171999999999997</v>
      </c>
      <c r="M12" s="57">
        <v>82.171999999999997</v>
      </c>
      <c r="N12" s="57">
        <f>J12*0.2*0.8+K12*0.2</f>
        <v>82.172000000000011</v>
      </c>
      <c r="Y12" s="57">
        <v>82.171999999999997</v>
      </c>
      <c r="Z12" s="57">
        <v>82.171999999999997</v>
      </c>
      <c r="AD12" s="57">
        <v>82.171999999999997</v>
      </c>
      <c r="AH12" s="57">
        <v>82.171999999999997</v>
      </c>
      <c r="AJ12" s="57" t="s">
        <v>141</v>
      </c>
      <c r="AK12" s="57" t="s">
        <v>60</v>
      </c>
      <c r="AL12" s="57" t="s">
        <v>59</v>
      </c>
    </row>
    <row r="13" spans="1:266" s="57" customFormat="1" x14ac:dyDescent="0.4">
      <c r="A13" s="57">
        <v>12</v>
      </c>
      <c r="B13" s="57" t="s">
        <v>37</v>
      </c>
      <c r="C13" s="57" t="s">
        <v>115</v>
      </c>
      <c r="D13" s="57">
        <v>20233141109</v>
      </c>
      <c r="E13" s="57" t="s">
        <v>142</v>
      </c>
      <c r="F13" s="57" t="s">
        <v>40</v>
      </c>
      <c r="G13" s="57" t="s">
        <v>96</v>
      </c>
      <c r="H13" s="57" t="s">
        <v>42</v>
      </c>
      <c r="I13" s="57" t="s">
        <v>77</v>
      </c>
      <c r="J13" s="57">
        <v>388</v>
      </c>
      <c r="K13" s="57">
        <v>88.06</v>
      </c>
      <c r="L13" s="57">
        <v>79.691999999999993</v>
      </c>
      <c r="M13" s="57">
        <v>79.691999999999993</v>
      </c>
      <c r="N13" s="57">
        <v>79.691999999999993</v>
      </c>
      <c r="R13" s="57" t="s">
        <v>143</v>
      </c>
      <c r="S13" s="57" t="s">
        <v>144</v>
      </c>
      <c r="T13" s="57" t="s">
        <v>144</v>
      </c>
      <c r="X13" s="57">
        <v>81.691999999999993</v>
      </c>
      <c r="Y13" s="57">
        <v>81.691999999999993</v>
      </c>
      <c r="Z13" s="57">
        <v>81.691999999999993</v>
      </c>
      <c r="AD13" s="57">
        <v>79.691999999999993</v>
      </c>
      <c r="AF13" s="57">
        <v>2</v>
      </c>
      <c r="AH13" s="59">
        <v>81.691999999999993</v>
      </c>
      <c r="AJ13" s="57" t="s">
        <v>145</v>
      </c>
      <c r="AK13" s="57" t="s">
        <v>120</v>
      </c>
      <c r="AL13" s="57" t="s">
        <v>121</v>
      </c>
    </row>
    <row r="14" spans="1:266" s="57" customFormat="1" x14ac:dyDescent="0.4">
      <c r="A14" s="57">
        <v>13</v>
      </c>
      <c r="B14" s="57" t="s">
        <v>37</v>
      </c>
      <c r="C14" s="57" t="s">
        <v>69</v>
      </c>
      <c r="D14" s="57" t="s">
        <v>146</v>
      </c>
      <c r="E14" s="57" t="s">
        <v>147</v>
      </c>
      <c r="F14" s="57" t="s">
        <v>40</v>
      </c>
      <c r="G14" s="57" t="s">
        <v>96</v>
      </c>
      <c r="H14" s="57" t="s">
        <v>42</v>
      </c>
      <c r="I14" s="57" t="s">
        <v>77</v>
      </c>
      <c r="J14" s="57">
        <v>399</v>
      </c>
      <c r="K14" s="57">
        <v>87.6</v>
      </c>
      <c r="L14" s="57">
        <v>81.36</v>
      </c>
      <c r="M14" s="57">
        <f>J14*0.2*0.8+K14*0.2</f>
        <v>81.360000000000014</v>
      </c>
      <c r="N14" s="57">
        <v>81.36</v>
      </c>
      <c r="X14" s="57">
        <v>81.36</v>
      </c>
      <c r="Y14" s="57">
        <v>81.36</v>
      </c>
      <c r="Z14" s="57">
        <v>81.36</v>
      </c>
      <c r="AD14" s="57">
        <v>81.36</v>
      </c>
      <c r="AH14" s="57">
        <v>81.36</v>
      </c>
      <c r="AJ14" s="57" t="s">
        <v>127</v>
      </c>
      <c r="AK14" s="57" t="s">
        <v>73</v>
      </c>
    </row>
    <row r="15" spans="1:266" s="57" customFormat="1" x14ac:dyDescent="0.4">
      <c r="A15" s="57">
        <v>14</v>
      </c>
      <c r="B15" s="57" t="s">
        <v>37</v>
      </c>
      <c r="C15" s="57" t="s">
        <v>69</v>
      </c>
      <c r="D15" s="57" t="s">
        <v>148</v>
      </c>
      <c r="E15" s="57" t="s">
        <v>149</v>
      </c>
      <c r="F15" s="57" t="s">
        <v>40</v>
      </c>
      <c r="G15" s="57" t="s">
        <v>96</v>
      </c>
      <c r="H15" s="57" t="s">
        <v>42</v>
      </c>
      <c r="I15" s="57" t="s">
        <v>77</v>
      </c>
      <c r="J15" s="57">
        <v>392</v>
      </c>
      <c r="K15" s="57">
        <v>92.67</v>
      </c>
      <c r="L15" s="57">
        <v>81.254000000000005</v>
      </c>
      <c r="M15" s="57">
        <f>J15*0.2*0.8+K15*0.2</f>
        <v>81.254000000000005</v>
      </c>
      <c r="N15" s="57">
        <v>81.25</v>
      </c>
      <c r="R15" s="57" t="s">
        <v>150</v>
      </c>
      <c r="X15" s="57">
        <v>81.254000000000005</v>
      </c>
      <c r="Y15" s="57">
        <v>81.25</v>
      </c>
      <c r="Z15" s="57">
        <v>81.25</v>
      </c>
      <c r="AB15" s="57" t="s">
        <v>151</v>
      </c>
      <c r="AC15" s="57" t="s">
        <v>151</v>
      </c>
      <c r="AD15" s="57">
        <v>81.254000000000005</v>
      </c>
      <c r="AH15" s="57">
        <v>81.25</v>
      </c>
      <c r="AI15" s="57" t="s">
        <v>152</v>
      </c>
      <c r="AJ15" s="57" t="s">
        <v>127</v>
      </c>
      <c r="AK15" s="57" t="s">
        <v>73</v>
      </c>
    </row>
    <row r="16" spans="1:266" s="57" customFormat="1" x14ac:dyDescent="0.4">
      <c r="A16" s="57">
        <v>15</v>
      </c>
      <c r="B16" s="57" t="s">
        <v>37</v>
      </c>
      <c r="C16" s="57" t="s">
        <v>122</v>
      </c>
      <c r="D16" s="57">
        <v>20233141061</v>
      </c>
      <c r="E16" s="57" t="s">
        <v>153</v>
      </c>
      <c r="F16" s="57" t="s">
        <v>66</v>
      </c>
      <c r="G16" s="57" t="s">
        <v>96</v>
      </c>
      <c r="H16" s="57" t="s">
        <v>42</v>
      </c>
      <c r="I16" s="57" t="s">
        <v>77</v>
      </c>
      <c r="J16" s="57">
        <v>396</v>
      </c>
      <c r="K16" s="57">
        <v>89.04</v>
      </c>
      <c r="L16" s="57">
        <v>84.12</v>
      </c>
      <c r="M16" s="57">
        <f>J16*0.2*0.8+K16*0.2</f>
        <v>81.168000000000006</v>
      </c>
      <c r="N16" s="57">
        <f>J16*0.2*0.8+K16*0.2</f>
        <v>81.168000000000006</v>
      </c>
      <c r="O16" s="57" t="s">
        <v>45</v>
      </c>
      <c r="P16" s="57">
        <v>0</v>
      </c>
      <c r="Q16" s="57">
        <v>0</v>
      </c>
      <c r="R16" s="57" t="s">
        <v>45</v>
      </c>
      <c r="S16" s="57">
        <v>0</v>
      </c>
      <c r="T16" s="57">
        <v>0</v>
      </c>
      <c r="U16" s="57" t="s">
        <v>45</v>
      </c>
      <c r="V16" s="57">
        <v>0</v>
      </c>
      <c r="W16" s="57">
        <v>0</v>
      </c>
      <c r="X16" s="57">
        <v>81.168000000000006</v>
      </c>
      <c r="Y16" s="57">
        <f>M16+P16+S16+V16</f>
        <v>81.168000000000006</v>
      </c>
      <c r="Z16" s="57">
        <f>N16+Q16+T16+W16</f>
        <v>81.168000000000006</v>
      </c>
      <c r="AA16" s="57" t="s">
        <v>45</v>
      </c>
      <c r="AD16" s="57">
        <v>84.12</v>
      </c>
      <c r="AE16" s="57" t="s">
        <v>45</v>
      </c>
      <c r="AF16" s="57" t="s">
        <v>45</v>
      </c>
      <c r="AG16" s="57" t="s">
        <v>45</v>
      </c>
      <c r="AH16" s="57">
        <v>81.17</v>
      </c>
      <c r="AJ16" s="57" t="s">
        <v>154</v>
      </c>
      <c r="AK16" s="57" t="s">
        <v>121</v>
      </c>
      <c r="AL16" s="57" t="s">
        <v>120</v>
      </c>
    </row>
    <row r="17" spans="1:38" s="57" customFormat="1" x14ac:dyDescent="0.4">
      <c r="A17" s="57">
        <v>16</v>
      </c>
      <c r="B17" s="57" t="s">
        <v>37</v>
      </c>
      <c r="C17" s="57" t="s">
        <v>56</v>
      </c>
      <c r="D17" s="57">
        <v>20233141044</v>
      </c>
      <c r="E17" s="57" t="s">
        <v>155</v>
      </c>
      <c r="F17" s="57" t="s">
        <v>40</v>
      </c>
      <c r="G17" s="57" t="s">
        <v>96</v>
      </c>
      <c r="H17" s="57" t="s">
        <v>42</v>
      </c>
      <c r="I17" s="57" t="s">
        <v>77</v>
      </c>
      <c r="J17" s="57">
        <v>399</v>
      </c>
      <c r="K17" s="57">
        <v>83.86</v>
      </c>
      <c r="L17" s="57">
        <v>80.611999999999995</v>
      </c>
      <c r="M17" s="57">
        <f>(J17*0.2*0.8)+K17*0.2</f>
        <v>80.612000000000009</v>
      </c>
      <c r="N17" s="57">
        <v>80.611999999999995</v>
      </c>
      <c r="O17" s="57" t="s">
        <v>45</v>
      </c>
      <c r="R17" s="57" t="s">
        <v>45</v>
      </c>
      <c r="U17" s="57" t="s">
        <v>45</v>
      </c>
      <c r="X17" s="57">
        <v>80.611999999999995</v>
      </c>
      <c r="Y17" s="57">
        <v>80.611999999999995</v>
      </c>
      <c r="Z17" s="57">
        <v>80.611999999999995</v>
      </c>
      <c r="AA17" s="57" t="s">
        <v>45</v>
      </c>
      <c r="AD17" s="57">
        <v>80.611999999999995</v>
      </c>
      <c r="AH17" s="57">
        <v>80.611999999999995</v>
      </c>
      <c r="AJ17" s="57" t="s">
        <v>156</v>
      </c>
      <c r="AK17" s="57" t="s">
        <v>59</v>
      </c>
      <c r="AL17" s="57" t="s">
        <v>60</v>
      </c>
    </row>
    <row r="18" spans="1:38" s="57" customFormat="1" x14ac:dyDescent="0.4">
      <c r="A18" s="57">
        <v>17</v>
      </c>
      <c r="B18" s="57" t="s">
        <v>37</v>
      </c>
      <c r="C18" s="57" t="s">
        <v>157</v>
      </c>
      <c r="D18" s="57">
        <v>20233141076</v>
      </c>
      <c r="E18" s="57" t="s">
        <v>158</v>
      </c>
      <c r="F18" s="57" t="s">
        <v>40</v>
      </c>
      <c r="G18" s="57" t="s">
        <v>96</v>
      </c>
      <c r="H18" s="57" t="s">
        <v>42</v>
      </c>
      <c r="I18" s="57" t="s">
        <v>77</v>
      </c>
      <c r="J18" s="57">
        <v>396</v>
      </c>
      <c r="K18" s="57">
        <v>86.08</v>
      </c>
      <c r="L18" s="57">
        <v>80.575999999999993</v>
      </c>
      <c r="M18" s="57">
        <f>(J18*0.2)*0.8+K18*0.2</f>
        <v>80.576000000000008</v>
      </c>
      <c r="N18" s="57">
        <f>(J18*0.2)*0.8+K18*0.2</f>
        <v>80.576000000000008</v>
      </c>
      <c r="O18" s="57" t="s">
        <v>45</v>
      </c>
      <c r="P18" s="57" t="s">
        <v>45</v>
      </c>
      <c r="Q18" s="57" t="s">
        <v>45</v>
      </c>
      <c r="R18" s="57" t="s">
        <v>45</v>
      </c>
      <c r="S18" s="57" t="s">
        <v>45</v>
      </c>
      <c r="T18" s="57" t="s">
        <v>45</v>
      </c>
      <c r="U18" s="57" t="s">
        <v>45</v>
      </c>
      <c r="V18" s="57" t="s">
        <v>45</v>
      </c>
      <c r="W18" s="57" t="s">
        <v>45</v>
      </c>
      <c r="X18" s="57">
        <v>80.575999999999993</v>
      </c>
      <c r="Y18" s="57">
        <v>80.575999999999993</v>
      </c>
      <c r="Z18" s="57">
        <v>80.575999999999993</v>
      </c>
      <c r="AA18" s="57" t="s">
        <v>45</v>
      </c>
      <c r="AB18" s="57" t="s">
        <v>45</v>
      </c>
      <c r="AC18" s="57" t="s">
        <v>45</v>
      </c>
      <c r="AD18" s="57">
        <v>80.575999999999993</v>
      </c>
      <c r="AE18" s="57" t="s">
        <v>45</v>
      </c>
      <c r="AF18" s="57" t="s">
        <v>45</v>
      </c>
      <c r="AG18" s="57" t="s">
        <v>45</v>
      </c>
      <c r="AH18" s="57">
        <v>80.575999999999993</v>
      </c>
      <c r="AI18" s="57" t="s">
        <v>45</v>
      </c>
      <c r="AJ18" s="57" t="s">
        <v>159</v>
      </c>
      <c r="AK18" s="57" t="s">
        <v>47</v>
      </c>
      <c r="AL18" s="57" t="s">
        <v>48</v>
      </c>
    </row>
    <row r="19" spans="1:38" s="57" customFormat="1" x14ac:dyDescent="0.4">
      <c r="A19" s="57">
        <v>18</v>
      </c>
      <c r="B19" s="57" t="s">
        <v>37</v>
      </c>
      <c r="C19" s="57" t="s">
        <v>64</v>
      </c>
      <c r="D19" s="57">
        <v>20233141078</v>
      </c>
      <c r="E19" s="57" t="s">
        <v>160</v>
      </c>
      <c r="F19" s="57" t="s">
        <v>40</v>
      </c>
      <c r="G19" s="57" t="s">
        <v>96</v>
      </c>
      <c r="H19" s="57" t="s">
        <v>42</v>
      </c>
      <c r="I19" s="57" t="s">
        <v>77</v>
      </c>
      <c r="J19" s="57">
        <v>389</v>
      </c>
      <c r="K19" s="57">
        <v>90.28</v>
      </c>
      <c r="L19" s="57">
        <v>84.04</v>
      </c>
      <c r="M19" s="57">
        <v>80.296000000000006</v>
      </c>
      <c r="N19" s="57">
        <f>J19*0.2*0.8+K19*0.2</f>
        <v>80.296000000000006</v>
      </c>
      <c r="O19" s="57">
        <v>0</v>
      </c>
      <c r="R19" s="57">
        <v>0</v>
      </c>
      <c r="U19" s="57">
        <v>0</v>
      </c>
      <c r="X19" s="57">
        <v>84.04</v>
      </c>
      <c r="Y19" s="57">
        <v>80.296000000000006</v>
      </c>
      <c r="Z19" s="57">
        <v>80.296000000000006</v>
      </c>
      <c r="AA19" s="57" t="s">
        <v>45</v>
      </c>
      <c r="AB19" s="57" t="s">
        <v>161</v>
      </c>
      <c r="AC19" s="57" t="s">
        <v>161</v>
      </c>
      <c r="AD19" s="57">
        <v>80.296000000000006</v>
      </c>
      <c r="AH19" s="57">
        <v>80.296000000000006</v>
      </c>
      <c r="AI19" s="57" t="s">
        <v>161</v>
      </c>
      <c r="AJ19" s="57" t="s">
        <v>162</v>
      </c>
      <c r="AK19" s="57" t="s">
        <v>60</v>
      </c>
      <c r="AL19" s="57" t="s">
        <v>59</v>
      </c>
    </row>
    <row r="20" spans="1:38" s="57" customFormat="1" x14ac:dyDescent="0.4">
      <c r="A20" s="57">
        <v>19</v>
      </c>
      <c r="B20" s="57" t="s">
        <v>37</v>
      </c>
      <c r="C20" s="57" t="s">
        <v>49</v>
      </c>
      <c r="D20" s="57">
        <v>20233141095</v>
      </c>
      <c r="E20" s="57" t="s">
        <v>163</v>
      </c>
      <c r="F20" s="57" t="s">
        <v>66</v>
      </c>
      <c r="G20" s="57" t="s">
        <v>96</v>
      </c>
      <c r="H20" s="57" t="s">
        <v>42</v>
      </c>
      <c r="I20" s="57" t="s">
        <v>77</v>
      </c>
      <c r="J20" s="57">
        <v>353</v>
      </c>
      <c r="K20" s="57">
        <v>88.4</v>
      </c>
      <c r="L20" s="57">
        <v>74.16</v>
      </c>
      <c r="M20" s="57">
        <v>74.16</v>
      </c>
      <c r="N20" s="57">
        <f>(J20*0.2)*0.8+K20*0.2</f>
        <v>74.160000000000011</v>
      </c>
      <c r="O20" s="57" t="s">
        <v>45</v>
      </c>
      <c r="R20" s="57" t="s">
        <v>45</v>
      </c>
      <c r="U20" s="57" t="s">
        <v>164</v>
      </c>
      <c r="X20" s="57">
        <v>86.16</v>
      </c>
      <c r="Y20" s="57">
        <v>80.16</v>
      </c>
      <c r="Z20" s="57">
        <v>80.16</v>
      </c>
      <c r="AB20" s="57" t="s">
        <v>165</v>
      </c>
      <c r="AC20" s="57" t="s">
        <v>165</v>
      </c>
      <c r="AD20" s="57">
        <v>74.16</v>
      </c>
      <c r="AG20" s="57" t="s">
        <v>166</v>
      </c>
      <c r="AH20" s="57">
        <v>80.16</v>
      </c>
      <c r="AI20" s="57" t="s">
        <v>165</v>
      </c>
      <c r="AJ20" s="57" t="s">
        <v>52</v>
      </c>
      <c r="AK20" s="57" t="s">
        <v>48</v>
      </c>
      <c r="AL20" s="57" t="s">
        <v>47</v>
      </c>
    </row>
    <row r="21" spans="1:38" s="57" customFormat="1" x14ac:dyDescent="0.4">
      <c r="A21" s="57">
        <v>20</v>
      </c>
      <c r="B21" s="57" t="s">
        <v>37</v>
      </c>
      <c r="C21" s="57" t="s">
        <v>115</v>
      </c>
      <c r="D21" s="57">
        <v>20233141052</v>
      </c>
      <c r="E21" s="57" t="s">
        <v>167</v>
      </c>
      <c r="F21" s="57" t="s">
        <v>40</v>
      </c>
      <c r="G21" s="57" t="s">
        <v>96</v>
      </c>
      <c r="H21" s="57" t="s">
        <v>42</v>
      </c>
      <c r="I21" s="57" t="s">
        <v>77</v>
      </c>
      <c r="J21" s="57">
        <v>377</v>
      </c>
      <c r="K21" s="57">
        <v>86.52</v>
      </c>
      <c r="L21" s="57">
        <v>77.623999999999995</v>
      </c>
      <c r="M21" s="57">
        <v>77.623999999999995</v>
      </c>
      <c r="N21" s="57">
        <v>77.623999999999995</v>
      </c>
      <c r="R21" s="57" t="s">
        <v>168</v>
      </c>
      <c r="S21" s="57" t="s">
        <v>144</v>
      </c>
      <c r="T21" s="57" t="s">
        <v>144</v>
      </c>
      <c r="X21" s="57">
        <v>79.623999999999995</v>
      </c>
      <c r="Y21" s="57">
        <v>79.623999999999995</v>
      </c>
      <c r="Z21" s="57">
        <v>79.623999999999995</v>
      </c>
      <c r="AD21" s="57">
        <v>77.623999999999995</v>
      </c>
      <c r="AF21" s="57">
        <v>2</v>
      </c>
      <c r="AH21" s="59">
        <v>79.623999999999995</v>
      </c>
      <c r="AJ21" s="57" t="s">
        <v>132</v>
      </c>
      <c r="AK21" s="57" t="s">
        <v>120</v>
      </c>
      <c r="AL21" s="57" t="s">
        <v>121</v>
      </c>
    </row>
    <row r="22" spans="1:38" s="57" customFormat="1" x14ac:dyDescent="0.4">
      <c r="A22" s="57">
        <v>21</v>
      </c>
      <c r="B22" s="57" t="s">
        <v>37</v>
      </c>
      <c r="C22" s="57" t="s">
        <v>157</v>
      </c>
      <c r="D22" s="57">
        <v>20233141068</v>
      </c>
      <c r="E22" s="57" t="s">
        <v>169</v>
      </c>
      <c r="F22" s="57" t="s">
        <v>40</v>
      </c>
      <c r="G22" s="57" t="s">
        <v>96</v>
      </c>
      <c r="H22" s="57" t="s">
        <v>42</v>
      </c>
      <c r="I22" s="57" t="s">
        <v>77</v>
      </c>
      <c r="J22" s="57">
        <v>383</v>
      </c>
      <c r="K22" s="57">
        <v>90.14</v>
      </c>
      <c r="L22" s="57">
        <v>79.308000000000007</v>
      </c>
      <c r="M22" s="57">
        <f>(J22*0.2)*0.8+K22*0.2</f>
        <v>79.308000000000007</v>
      </c>
      <c r="N22" s="57">
        <f>(J22*0.2)*0.8+K22*0.2</f>
        <v>79.308000000000007</v>
      </c>
      <c r="O22" s="57" t="s">
        <v>45</v>
      </c>
      <c r="P22" s="57" t="s">
        <v>45</v>
      </c>
      <c r="Q22" s="57" t="s">
        <v>45</v>
      </c>
      <c r="R22" s="57" t="s">
        <v>45</v>
      </c>
      <c r="S22" s="57" t="s">
        <v>45</v>
      </c>
      <c r="T22" s="57" t="s">
        <v>45</v>
      </c>
      <c r="U22" s="57" t="s">
        <v>45</v>
      </c>
      <c r="V22" s="57" t="s">
        <v>45</v>
      </c>
      <c r="W22" s="57" t="s">
        <v>45</v>
      </c>
      <c r="X22" s="57">
        <v>79.308000000000007</v>
      </c>
      <c r="Y22" s="57">
        <v>79.308000000000007</v>
      </c>
      <c r="Z22" s="57">
        <v>79.308000000000007</v>
      </c>
      <c r="AA22" s="57" t="s">
        <v>45</v>
      </c>
      <c r="AB22" s="57" t="s">
        <v>45</v>
      </c>
      <c r="AC22" s="57" t="s">
        <v>45</v>
      </c>
      <c r="AD22" s="57">
        <v>79.308000000000007</v>
      </c>
      <c r="AE22" s="57" t="s">
        <v>45</v>
      </c>
      <c r="AF22" s="57" t="s">
        <v>45</v>
      </c>
      <c r="AG22" s="57" t="s">
        <v>45</v>
      </c>
      <c r="AH22" s="57">
        <v>79.308000000000007</v>
      </c>
      <c r="AI22" s="57" t="s">
        <v>45</v>
      </c>
      <c r="AJ22" s="57" t="s">
        <v>170</v>
      </c>
      <c r="AK22" s="57" t="s">
        <v>47</v>
      </c>
      <c r="AL22" s="57" t="s">
        <v>48</v>
      </c>
    </row>
    <row r="23" spans="1:38" s="57" customFormat="1" x14ac:dyDescent="0.4">
      <c r="A23" s="57">
        <v>22</v>
      </c>
      <c r="B23" s="57" t="s">
        <v>37</v>
      </c>
      <c r="C23" s="57" t="s">
        <v>49</v>
      </c>
      <c r="D23" s="57">
        <v>20233141073</v>
      </c>
      <c r="E23" s="57" t="s">
        <v>171</v>
      </c>
      <c r="F23" s="57" t="s">
        <v>40</v>
      </c>
      <c r="G23" s="57" t="s">
        <v>96</v>
      </c>
      <c r="H23" s="57" t="s">
        <v>42</v>
      </c>
      <c r="I23" s="57" t="s">
        <v>77</v>
      </c>
      <c r="J23" s="57">
        <v>368</v>
      </c>
      <c r="K23" s="57">
        <v>91.45</v>
      </c>
      <c r="L23" s="57">
        <v>77.17</v>
      </c>
      <c r="M23" s="57">
        <v>77.17</v>
      </c>
      <c r="N23" s="57">
        <f>(J23*0.2)*0.8+K23*0.2</f>
        <v>77.170000000000016</v>
      </c>
      <c r="O23" s="57" t="s">
        <v>45</v>
      </c>
      <c r="R23" s="57" t="s">
        <v>172</v>
      </c>
      <c r="U23" s="57" t="s">
        <v>45</v>
      </c>
      <c r="X23" s="57">
        <v>81.17</v>
      </c>
      <c r="Y23" s="57">
        <v>77.17</v>
      </c>
      <c r="Z23" s="57">
        <v>77.17</v>
      </c>
      <c r="AB23" s="57" t="s">
        <v>173</v>
      </c>
      <c r="AC23" s="57" t="s">
        <v>173</v>
      </c>
      <c r="AD23" s="57">
        <v>77.17</v>
      </c>
      <c r="AF23" s="57" t="s">
        <v>174</v>
      </c>
      <c r="AH23" s="57">
        <v>79.17</v>
      </c>
      <c r="AI23" s="57" t="s">
        <v>175</v>
      </c>
      <c r="AJ23" s="57" t="s">
        <v>176</v>
      </c>
      <c r="AK23" s="57" t="s">
        <v>48</v>
      </c>
      <c r="AL23" s="57" t="s">
        <v>47</v>
      </c>
    </row>
    <row r="24" spans="1:38" s="57" customFormat="1" x14ac:dyDescent="0.4">
      <c r="A24" s="57">
        <v>23</v>
      </c>
      <c r="B24" s="57" t="s">
        <v>37</v>
      </c>
      <c r="C24" s="57" t="s">
        <v>69</v>
      </c>
      <c r="D24" s="57" t="s">
        <v>177</v>
      </c>
      <c r="E24" s="57" t="s">
        <v>178</v>
      </c>
      <c r="F24" s="57" t="s">
        <v>40</v>
      </c>
      <c r="G24" s="57" t="s">
        <v>96</v>
      </c>
      <c r="H24" s="57" t="s">
        <v>42</v>
      </c>
      <c r="I24" s="57" t="s">
        <v>77</v>
      </c>
      <c r="J24" s="57">
        <v>378</v>
      </c>
      <c r="K24" s="57">
        <v>93.2</v>
      </c>
      <c r="L24" s="57">
        <v>79.12</v>
      </c>
      <c r="M24" s="57">
        <f>J24*0.2*0.8+K24*0.2</f>
        <v>79.12</v>
      </c>
      <c r="N24" s="57">
        <v>79.12</v>
      </c>
      <c r="X24" s="57">
        <v>79.12</v>
      </c>
      <c r="Y24" s="57">
        <v>79.12</v>
      </c>
      <c r="Z24" s="57">
        <v>79.12</v>
      </c>
      <c r="AB24" s="57" t="s">
        <v>179</v>
      </c>
      <c r="AC24" s="57" t="s">
        <v>179</v>
      </c>
      <c r="AD24" s="57">
        <v>79.12</v>
      </c>
      <c r="AH24" s="57">
        <v>79.12</v>
      </c>
      <c r="AI24" s="57" t="s">
        <v>179</v>
      </c>
      <c r="AJ24" s="57" t="s">
        <v>180</v>
      </c>
      <c r="AK24" s="57" t="s">
        <v>73</v>
      </c>
    </row>
    <row r="25" spans="1:38" s="58" customFormat="1" x14ac:dyDescent="0.4">
      <c r="A25" s="58">
        <v>24</v>
      </c>
      <c r="B25" s="58" t="s">
        <v>37</v>
      </c>
      <c r="C25" s="58" t="s">
        <v>49</v>
      </c>
      <c r="D25" s="58">
        <v>20233141042</v>
      </c>
      <c r="E25" s="58" t="s">
        <v>181</v>
      </c>
      <c r="F25" s="58" t="s">
        <v>40</v>
      </c>
      <c r="G25" s="58" t="s">
        <v>96</v>
      </c>
      <c r="H25" s="58" t="s">
        <v>42</v>
      </c>
      <c r="I25" s="58" t="s">
        <v>77</v>
      </c>
      <c r="J25" s="58">
        <v>381</v>
      </c>
      <c r="K25" s="58">
        <v>90.04</v>
      </c>
      <c r="L25" s="58">
        <v>78.968000000000004</v>
      </c>
      <c r="M25" s="58">
        <v>78.97</v>
      </c>
      <c r="N25" s="58">
        <f>(J25*0.2)*0.8+K25*0.2</f>
        <v>78.968000000000018</v>
      </c>
      <c r="O25" s="58" t="s">
        <v>45</v>
      </c>
      <c r="R25" s="58" t="s">
        <v>45</v>
      </c>
      <c r="U25" s="58" t="s">
        <v>45</v>
      </c>
      <c r="X25" s="58">
        <v>78.968000000000004</v>
      </c>
      <c r="Y25" s="58">
        <v>78.97</v>
      </c>
      <c r="Z25" s="58">
        <v>78.97</v>
      </c>
      <c r="AD25" s="58">
        <v>78.97</v>
      </c>
      <c r="AH25" s="58">
        <v>78.97</v>
      </c>
      <c r="AJ25" s="58" t="s">
        <v>176</v>
      </c>
      <c r="AK25" s="58" t="s">
        <v>48</v>
      </c>
      <c r="AL25" s="58" t="s">
        <v>47</v>
      </c>
    </row>
    <row r="26" spans="1:38" s="58" customFormat="1" x14ac:dyDescent="0.4">
      <c r="A26" s="58">
        <v>25</v>
      </c>
      <c r="B26" s="58" t="s">
        <v>37</v>
      </c>
      <c r="C26" s="58" t="s">
        <v>157</v>
      </c>
      <c r="D26" s="58">
        <v>20233141066</v>
      </c>
      <c r="E26" s="58" t="s">
        <v>182</v>
      </c>
      <c r="F26" s="58" t="s">
        <v>66</v>
      </c>
      <c r="G26" s="58" t="s">
        <v>96</v>
      </c>
      <c r="H26" s="58" t="s">
        <v>42</v>
      </c>
      <c r="I26" s="58" t="s">
        <v>77</v>
      </c>
      <c r="J26" s="58">
        <v>355</v>
      </c>
      <c r="K26" s="58">
        <v>90.37</v>
      </c>
      <c r="L26" s="58">
        <v>74.873999999999995</v>
      </c>
      <c r="M26" s="58">
        <f>(J26*0.2)*0.8+K26*0.2</f>
        <v>74.874000000000009</v>
      </c>
      <c r="N26" s="58">
        <f>(J26*0.2)*0.8+K26*0.2</f>
        <v>74.874000000000009</v>
      </c>
      <c r="O26" s="58" t="s">
        <v>45</v>
      </c>
      <c r="P26" s="58" t="s">
        <v>45</v>
      </c>
      <c r="Q26" s="58" t="s">
        <v>45</v>
      </c>
      <c r="R26" s="58" t="s">
        <v>183</v>
      </c>
      <c r="S26" s="58" t="s">
        <v>184</v>
      </c>
      <c r="T26" s="58" t="s">
        <v>184</v>
      </c>
      <c r="U26" s="58" t="s">
        <v>45</v>
      </c>
      <c r="V26" s="58" t="s">
        <v>45</v>
      </c>
      <c r="W26" s="58" t="s">
        <v>45</v>
      </c>
      <c r="X26" s="58">
        <v>78.873999999999995</v>
      </c>
      <c r="Y26" s="58">
        <v>78.873999999999995</v>
      </c>
      <c r="Z26" s="58">
        <v>78.873999999999995</v>
      </c>
      <c r="AA26" s="58" t="s">
        <v>45</v>
      </c>
      <c r="AB26" s="58" t="s">
        <v>45</v>
      </c>
      <c r="AC26" s="58" t="s">
        <v>45</v>
      </c>
      <c r="AD26" s="58">
        <v>78.873999999999995</v>
      </c>
      <c r="AE26" s="58" t="s">
        <v>45</v>
      </c>
      <c r="AF26" s="58" t="s">
        <v>184</v>
      </c>
      <c r="AG26" s="58" t="s">
        <v>45</v>
      </c>
      <c r="AH26" s="58">
        <v>78.873999999999995</v>
      </c>
      <c r="AJ26" s="58" t="s">
        <v>159</v>
      </c>
      <c r="AK26" s="58" t="s">
        <v>47</v>
      </c>
      <c r="AL26" s="58" t="s">
        <v>48</v>
      </c>
    </row>
    <row r="27" spans="1:38" s="58" customFormat="1" x14ac:dyDescent="0.4">
      <c r="A27" s="58">
        <v>26</v>
      </c>
      <c r="B27" s="58" t="s">
        <v>37</v>
      </c>
      <c r="C27" s="58" t="s">
        <v>64</v>
      </c>
      <c r="D27" s="58">
        <v>20233141062</v>
      </c>
      <c r="E27" s="58" t="s">
        <v>185</v>
      </c>
      <c r="F27" s="58" t="s">
        <v>40</v>
      </c>
      <c r="G27" s="58" t="s">
        <v>96</v>
      </c>
      <c r="H27" s="58" t="s">
        <v>42</v>
      </c>
      <c r="I27" s="58" t="s">
        <v>77</v>
      </c>
      <c r="J27" s="58">
        <v>379</v>
      </c>
      <c r="K27" s="58">
        <v>90.92</v>
      </c>
      <c r="L27" s="58">
        <v>78.823999999999998</v>
      </c>
      <c r="M27" s="58">
        <v>78.823999999999998</v>
      </c>
      <c r="N27" s="58">
        <f>J27*0.2*0.8+K27*0.2</f>
        <v>78.823999999999998</v>
      </c>
      <c r="O27" s="58">
        <v>0</v>
      </c>
      <c r="R27" s="58">
        <v>0</v>
      </c>
      <c r="U27" s="58">
        <v>0</v>
      </c>
      <c r="X27" s="58">
        <v>78.823999999999998</v>
      </c>
      <c r="Y27" s="58">
        <v>78.823999999999998</v>
      </c>
      <c r="Z27" s="58">
        <v>78.823999999999998</v>
      </c>
      <c r="AD27" s="58">
        <v>78.823999999999998</v>
      </c>
      <c r="AH27" s="58">
        <v>78.823999999999998</v>
      </c>
      <c r="AJ27" s="58" t="s">
        <v>162</v>
      </c>
      <c r="AK27" s="58" t="s">
        <v>60</v>
      </c>
      <c r="AL27" s="58" t="s">
        <v>59</v>
      </c>
    </row>
    <row r="28" spans="1:38" s="58" customFormat="1" x14ac:dyDescent="0.4">
      <c r="A28" s="58">
        <v>27</v>
      </c>
      <c r="B28" s="58" t="s">
        <v>102</v>
      </c>
      <c r="C28" s="58" t="s">
        <v>103</v>
      </c>
      <c r="D28" s="58">
        <v>20233141041</v>
      </c>
      <c r="E28" s="58" t="s">
        <v>186</v>
      </c>
      <c r="F28" s="58" t="s">
        <v>187</v>
      </c>
      <c r="G28" s="58" t="s">
        <v>106</v>
      </c>
      <c r="H28" s="58" t="s">
        <v>107</v>
      </c>
      <c r="I28" s="58" t="s">
        <v>108</v>
      </c>
      <c r="J28" s="58">
        <v>383</v>
      </c>
      <c r="K28" s="58">
        <v>87.58</v>
      </c>
      <c r="L28" s="58">
        <v>78.796000000000006</v>
      </c>
      <c r="M28" s="58">
        <v>78.796000000000006</v>
      </c>
      <c r="N28" s="58">
        <v>78.796000000000006</v>
      </c>
      <c r="O28" s="58" t="s">
        <v>109</v>
      </c>
      <c r="R28" s="58" t="s">
        <v>109</v>
      </c>
      <c r="U28" s="58" t="s">
        <v>109</v>
      </c>
      <c r="X28" s="58">
        <v>78.796000000000006</v>
      </c>
      <c r="Y28" s="58">
        <v>78.796000000000006</v>
      </c>
      <c r="Z28" s="58">
        <v>78.796000000000006</v>
      </c>
      <c r="AD28" s="58">
        <v>78.796000000000006</v>
      </c>
      <c r="AH28" s="58">
        <v>78.8</v>
      </c>
      <c r="AJ28" s="58" t="s">
        <v>114</v>
      </c>
      <c r="AK28" s="58" t="s">
        <v>74</v>
      </c>
      <c r="AL28" s="58" t="s">
        <v>73</v>
      </c>
    </row>
    <row r="29" spans="1:38" s="58" customFormat="1" x14ac:dyDescent="0.4">
      <c r="A29" s="58">
        <v>28</v>
      </c>
      <c r="B29" s="58" t="s">
        <v>37</v>
      </c>
      <c r="C29" s="58" t="s">
        <v>115</v>
      </c>
      <c r="D29" s="58">
        <v>20233141084</v>
      </c>
      <c r="E29" s="58" t="s">
        <v>188</v>
      </c>
      <c r="F29" s="58" t="s">
        <v>66</v>
      </c>
      <c r="G29" s="58" t="s">
        <v>96</v>
      </c>
      <c r="H29" s="58" t="s">
        <v>42</v>
      </c>
      <c r="I29" s="58" t="s">
        <v>77</v>
      </c>
      <c r="J29" s="58">
        <v>383</v>
      </c>
      <c r="K29" s="58">
        <v>87.5</v>
      </c>
      <c r="L29" s="58">
        <v>78.78</v>
      </c>
      <c r="M29" s="58">
        <v>78.78</v>
      </c>
      <c r="N29" s="58">
        <v>78.78</v>
      </c>
      <c r="X29" s="58">
        <v>78.78</v>
      </c>
      <c r="Y29" s="58">
        <v>78.78</v>
      </c>
      <c r="Z29" s="58">
        <v>78.78</v>
      </c>
      <c r="AD29" s="58">
        <v>78.78</v>
      </c>
      <c r="AH29" s="60">
        <v>78.78</v>
      </c>
      <c r="AJ29" s="58" t="s">
        <v>189</v>
      </c>
      <c r="AK29" s="58" t="s">
        <v>120</v>
      </c>
      <c r="AL29" s="58" t="s">
        <v>121</v>
      </c>
    </row>
    <row r="30" spans="1:38" s="58" customFormat="1" x14ac:dyDescent="0.4">
      <c r="A30" s="58">
        <v>29</v>
      </c>
      <c r="B30" s="58" t="s">
        <v>37</v>
      </c>
      <c r="C30" s="58" t="s">
        <v>69</v>
      </c>
      <c r="D30" s="58" t="s">
        <v>190</v>
      </c>
      <c r="E30" s="58" t="s">
        <v>191</v>
      </c>
      <c r="F30" s="58" t="s">
        <v>40</v>
      </c>
      <c r="G30" s="58" t="s">
        <v>96</v>
      </c>
      <c r="H30" s="58" t="s">
        <v>42</v>
      </c>
      <c r="I30" s="58" t="s">
        <v>77</v>
      </c>
      <c r="J30" s="58">
        <v>379</v>
      </c>
      <c r="K30" s="58">
        <v>90.3</v>
      </c>
      <c r="L30" s="58">
        <v>73.94</v>
      </c>
      <c r="M30" s="58">
        <f>J30*0.2*0.8+K30*0.2</f>
        <v>78.7</v>
      </c>
      <c r="N30" s="58">
        <v>78.7</v>
      </c>
      <c r="X30" s="58">
        <v>73.94</v>
      </c>
      <c r="Y30" s="58">
        <v>78.7</v>
      </c>
      <c r="Z30" s="58">
        <v>78.7</v>
      </c>
      <c r="AB30" s="58" t="s">
        <v>179</v>
      </c>
      <c r="AC30" s="58" t="s">
        <v>179</v>
      </c>
      <c r="AD30" s="58">
        <v>73.94</v>
      </c>
      <c r="AH30" s="58">
        <v>78.7</v>
      </c>
      <c r="AI30" s="58" t="s">
        <v>179</v>
      </c>
      <c r="AJ30" s="58" t="s">
        <v>72</v>
      </c>
      <c r="AK30" s="58" t="s">
        <v>73</v>
      </c>
    </row>
    <row r="31" spans="1:38" s="58" customFormat="1" x14ac:dyDescent="0.4">
      <c r="A31" s="58">
        <v>30</v>
      </c>
      <c r="B31" s="58" t="s">
        <v>37</v>
      </c>
      <c r="C31" s="58" t="s">
        <v>49</v>
      </c>
      <c r="D31" s="58">
        <v>20233141118</v>
      </c>
      <c r="E31" s="58" t="s">
        <v>192</v>
      </c>
      <c r="F31" s="58" t="s">
        <v>40</v>
      </c>
      <c r="G31" s="58" t="s">
        <v>96</v>
      </c>
      <c r="H31" s="58" t="s">
        <v>42</v>
      </c>
      <c r="I31" s="58" t="s">
        <v>77</v>
      </c>
      <c r="J31" s="58">
        <v>358</v>
      </c>
      <c r="K31" s="58">
        <v>92.06</v>
      </c>
      <c r="L31" s="58">
        <v>75.691999999999993</v>
      </c>
      <c r="M31" s="58">
        <v>75.69</v>
      </c>
      <c r="N31" s="58">
        <f>(J31*0.2)*0.8+K31*0.2</f>
        <v>75.692000000000007</v>
      </c>
      <c r="O31" s="58" t="s">
        <v>45</v>
      </c>
      <c r="R31" s="58" t="s">
        <v>193</v>
      </c>
      <c r="U31" s="58" t="s">
        <v>45</v>
      </c>
      <c r="X31" s="58">
        <v>78.691999999999993</v>
      </c>
      <c r="Y31" s="58">
        <v>78.69</v>
      </c>
      <c r="Z31" s="58">
        <v>78.69</v>
      </c>
      <c r="AD31" s="58">
        <v>75.69</v>
      </c>
      <c r="AF31" s="58" t="s">
        <v>194</v>
      </c>
      <c r="AH31" s="58">
        <v>78.69</v>
      </c>
      <c r="AJ31" s="58" t="s">
        <v>195</v>
      </c>
      <c r="AK31" s="58" t="s">
        <v>48</v>
      </c>
      <c r="AL31" s="58" t="s">
        <v>47</v>
      </c>
    </row>
    <row r="32" spans="1:38" s="58" customFormat="1" x14ac:dyDescent="0.4">
      <c r="A32" s="58">
        <v>31</v>
      </c>
      <c r="B32" s="58" t="s">
        <v>37</v>
      </c>
      <c r="C32" s="58" t="s">
        <v>157</v>
      </c>
      <c r="D32" s="58">
        <v>20233141069</v>
      </c>
      <c r="E32" s="58" t="s">
        <v>196</v>
      </c>
      <c r="F32" s="58" t="s">
        <v>40</v>
      </c>
      <c r="G32" s="58" t="s">
        <v>96</v>
      </c>
      <c r="H32" s="58" t="s">
        <v>42</v>
      </c>
      <c r="I32" s="58" t="s">
        <v>77</v>
      </c>
      <c r="J32" s="58">
        <v>382</v>
      </c>
      <c r="K32" s="58">
        <v>87.82</v>
      </c>
      <c r="L32" s="58">
        <v>78.683999999999997</v>
      </c>
      <c r="M32" s="58">
        <f>(J32*0.2)*0.8+K32*0.2</f>
        <v>78.683999999999997</v>
      </c>
      <c r="N32" s="58">
        <f>(J32*0.2)*0.8+K32*0.2</f>
        <v>78.683999999999997</v>
      </c>
      <c r="O32" s="58" t="s">
        <v>45</v>
      </c>
      <c r="P32" s="58" t="s">
        <v>45</v>
      </c>
      <c r="Q32" s="58" t="s">
        <v>45</v>
      </c>
      <c r="R32" s="58" t="s">
        <v>45</v>
      </c>
      <c r="S32" s="58" t="s">
        <v>45</v>
      </c>
      <c r="T32" s="58" t="s">
        <v>45</v>
      </c>
      <c r="U32" s="58" t="s">
        <v>45</v>
      </c>
      <c r="V32" s="58" t="s">
        <v>45</v>
      </c>
      <c r="W32" s="58" t="s">
        <v>45</v>
      </c>
      <c r="X32" s="58">
        <v>78.683999999999997</v>
      </c>
      <c r="Y32" s="58">
        <v>78.683999999999997</v>
      </c>
      <c r="Z32" s="58">
        <v>78.683999999999997</v>
      </c>
      <c r="AA32" s="58" t="s">
        <v>45</v>
      </c>
      <c r="AB32" s="58" t="s">
        <v>45</v>
      </c>
      <c r="AC32" s="58" t="s">
        <v>45</v>
      </c>
      <c r="AD32" s="58">
        <v>78.683999999999997</v>
      </c>
      <c r="AE32" s="58" t="s">
        <v>45</v>
      </c>
      <c r="AF32" s="58" t="s">
        <v>45</v>
      </c>
      <c r="AG32" s="58" t="s">
        <v>45</v>
      </c>
      <c r="AH32" s="58">
        <v>78.683999999999997</v>
      </c>
      <c r="AI32" s="58" t="s">
        <v>45</v>
      </c>
      <c r="AJ32" s="58" t="s">
        <v>197</v>
      </c>
      <c r="AK32" s="58" t="s">
        <v>47</v>
      </c>
      <c r="AL32" s="58" t="s">
        <v>48</v>
      </c>
    </row>
    <row r="33" spans="1:38" s="58" customFormat="1" x14ac:dyDescent="0.4">
      <c r="A33" s="58">
        <v>32</v>
      </c>
      <c r="B33" s="58" t="s">
        <v>37</v>
      </c>
      <c r="C33" s="58" t="s">
        <v>122</v>
      </c>
      <c r="D33" s="58">
        <v>20233141088</v>
      </c>
      <c r="E33" s="58" t="s">
        <v>198</v>
      </c>
      <c r="F33" s="58" t="s">
        <v>66</v>
      </c>
      <c r="G33" s="58" t="s">
        <v>96</v>
      </c>
      <c r="H33" s="58" t="s">
        <v>42</v>
      </c>
      <c r="I33" s="58" t="s">
        <v>77</v>
      </c>
      <c r="J33" s="58">
        <v>383</v>
      </c>
      <c r="K33" s="58">
        <v>86.9</v>
      </c>
      <c r="L33" s="58">
        <v>78.66</v>
      </c>
      <c r="M33" s="58">
        <f>J33*0.2*0.8+K33*0.2</f>
        <v>78.660000000000011</v>
      </c>
      <c r="N33" s="58">
        <f>J33*0.2*0.8+K33*0.2</f>
        <v>78.660000000000011</v>
      </c>
      <c r="O33" s="58" t="s">
        <v>45</v>
      </c>
      <c r="P33" s="58">
        <v>0</v>
      </c>
      <c r="Q33" s="58">
        <v>0</v>
      </c>
      <c r="R33" s="58" t="s">
        <v>45</v>
      </c>
      <c r="S33" s="58">
        <v>0</v>
      </c>
      <c r="T33" s="58">
        <v>0</v>
      </c>
      <c r="U33" s="58" t="s">
        <v>45</v>
      </c>
      <c r="V33" s="58">
        <v>0</v>
      </c>
      <c r="W33" s="58">
        <v>0</v>
      </c>
      <c r="X33" s="58">
        <v>78.66</v>
      </c>
      <c r="Y33" s="58">
        <f>M33+P33+S33+V33</f>
        <v>78.660000000000011</v>
      </c>
      <c r="Z33" s="58">
        <f>N33+Q33+T33+W33</f>
        <v>78.660000000000011</v>
      </c>
      <c r="AA33" s="58" t="s">
        <v>45</v>
      </c>
      <c r="AD33" s="58">
        <v>78.66</v>
      </c>
      <c r="AE33" s="58" t="s">
        <v>45</v>
      </c>
      <c r="AF33" s="58" t="s">
        <v>45</v>
      </c>
      <c r="AG33" s="58" t="s">
        <v>45</v>
      </c>
      <c r="AH33" s="58">
        <f>SUM(J33*0.16+K33*0.2)</f>
        <v>78.66</v>
      </c>
      <c r="AJ33" s="58" t="s">
        <v>199</v>
      </c>
      <c r="AK33" s="58" t="s">
        <v>121</v>
      </c>
      <c r="AL33" s="58" t="s">
        <v>120</v>
      </c>
    </row>
    <row r="34" spans="1:38" s="58" customFormat="1" x14ac:dyDescent="0.4">
      <c r="A34" s="58">
        <v>33</v>
      </c>
      <c r="B34" s="58" t="s">
        <v>37</v>
      </c>
      <c r="C34" s="58" t="s">
        <v>157</v>
      </c>
      <c r="D34" s="58">
        <v>20233141065</v>
      </c>
      <c r="E34" s="58" t="s">
        <v>200</v>
      </c>
      <c r="F34" s="58" t="s">
        <v>40</v>
      </c>
      <c r="G34" s="58" t="s">
        <v>96</v>
      </c>
      <c r="H34" s="58" t="s">
        <v>42</v>
      </c>
      <c r="I34" s="58" t="s">
        <v>77</v>
      </c>
      <c r="J34" s="58">
        <v>384</v>
      </c>
      <c r="K34" s="58">
        <v>85.94</v>
      </c>
      <c r="L34" s="58">
        <v>78.628</v>
      </c>
      <c r="M34" s="58">
        <f>(J34*0.2)*0.8+K34*0.2</f>
        <v>78.628000000000014</v>
      </c>
      <c r="N34" s="58">
        <f>(J34*0.2)*0.8+K34*0.2</f>
        <v>78.628000000000014</v>
      </c>
      <c r="O34" s="58" t="s">
        <v>45</v>
      </c>
      <c r="P34" s="58" t="s">
        <v>45</v>
      </c>
      <c r="Q34" s="58" t="s">
        <v>45</v>
      </c>
      <c r="R34" s="58" t="s">
        <v>45</v>
      </c>
      <c r="S34" s="58" t="s">
        <v>45</v>
      </c>
      <c r="T34" s="58" t="s">
        <v>45</v>
      </c>
      <c r="U34" s="58" t="s">
        <v>45</v>
      </c>
      <c r="V34" s="58" t="s">
        <v>45</v>
      </c>
      <c r="W34" s="58" t="s">
        <v>45</v>
      </c>
      <c r="X34" s="58">
        <v>78.628</v>
      </c>
      <c r="Y34" s="58">
        <v>78.628</v>
      </c>
      <c r="Z34" s="58">
        <v>78.628</v>
      </c>
      <c r="AA34" s="58" t="s">
        <v>45</v>
      </c>
      <c r="AB34" s="58" t="s">
        <v>45</v>
      </c>
      <c r="AC34" s="58" t="s">
        <v>45</v>
      </c>
      <c r="AD34" s="58">
        <v>78.628</v>
      </c>
      <c r="AE34" s="58" t="s">
        <v>45</v>
      </c>
      <c r="AF34" s="58" t="s">
        <v>45</v>
      </c>
      <c r="AG34" s="58" t="s">
        <v>45</v>
      </c>
      <c r="AH34" s="58">
        <v>78.628</v>
      </c>
      <c r="AI34" s="58" t="s">
        <v>45</v>
      </c>
      <c r="AJ34" s="58" t="s">
        <v>201</v>
      </c>
      <c r="AK34" s="58" t="s">
        <v>47</v>
      </c>
      <c r="AL34" s="58" t="s">
        <v>48</v>
      </c>
    </row>
    <row r="35" spans="1:38" s="58" customFormat="1" x14ac:dyDescent="0.4">
      <c r="A35" s="58">
        <v>34</v>
      </c>
      <c r="B35" s="58" t="s">
        <v>37</v>
      </c>
      <c r="C35" s="58" t="s">
        <v>115</v>
      </c>
      <c r="D35" s="58">
        <v>20233141021</v>
      </c>
      <c r="E35" s="58" t="s">
        <v>202</v>
      </c>
      <c r="F35" s="58" t="s">
        <v>40</v>
      </c>
      <c r="G35" s="58" t="s">
        <v>96</v>
      </c>
      <c r="H35" s="58" t="s">
        <v>42</v>
      </c>
      <c r="I35" s="58" t="s">
        <v>77</v>
      </c>
      <c r="J35" s="58">
        <v>381</v>
      </c>
      <c r="K35" s="58">
        <v>87.76</v>
      </c>
      <c r="L35" s="58">
        <v>77.36</v>
      </c>
      <c r="M35" s="58">
        <v>77.36</v>
      </c>
      <c r="N35" s="58">
        <v>77.36</v>
      </c>
      <c r="X35" s="58">
        <v>77.36</v>
      </c>
      <c r="Y35" s="58">
        <v>77.36</v>
      </c>
      <c r="Z35" s="58">
        <v>77.36</v>
      </c>
      <c r="AD35" s="58">
        <v>78.512</v>
      </c>
      <c r="AH35" s="60">
        <v>78.512</v>
      </c>
      <c r="AJ35" s="58" t="s">
        <v>203</v>
      </c>
      <c r="AK35" s="58" t="s">
        <v>120</v>
      </c>
      <c r="AL35" s="58" t="s">
        <v>121</v>
      </c>
    </row>
    <row r="36" spans="1:38" s="58" customFormat="1" x14ac:dyDescent="0.4">
      <c r="A36" s="58">
        <v>35</v>
      </c>
      <c r="B36" s="58" t="s">
        <v>102</v>
      </c>
      <c r="C36" s="58" t="s">
        <v>103</v>
      </c>
      <c r="D36" s="58">
        <v>20233141064</v>
      </c>
      <c r="E36" s="58" t="s">
        <v>204</v>
      </c>
      <c r="F36" s="58" t="s">
        <v>105</v>
      </c>
      <c r="G36" s="58" t="s">
        <v>106</v>
      </c>
      <c r="H36" s="58" t="s">
        <v>107</v>
      </c>
      <c r="I36" s="58" t="s">
        <v>108</v>
      </c>
      <c r="J36" s="58">
        <v>381</v>
      </c>
      <c r="K36" s="58">
        <v>87.76</v>
      </c>
      <c r="L36" s="58">
        <v>78.512</v>
      </c>
      <c r="M36" s="58">
        <v>78.512</v>
      </c>
      <c r="N36" s="58">
        <v>78.512</v>
      </c>
      <c r="O36" s="58" t="s">
        <v>109</v>
      </c>
      <c r="R36" s="58" t="s">
        <v>109</v>
      </c>
      <c r="U36" s="58" t="s">
        <v>109</v>
      </c>
      <c r="X36" s="58">
        <v>78.512</v>
      </c>
      <c r="Y36" s="58">
        <v>78.512</v>
      </c>
      <c r="Z36" s="58">
        <v>78.512</v>
      </c>
      <c r="AD36" s="58">
        <v>78.512</v>
      </c>
      <c r="AH36" s="58">
        <v>78.510000000000005</v>
      </c>
      <c r="AJ36" s="58" t="s">
        <v>205</v>
      </c>
      <c r="AK36" s="58" t="s">
        <v>74</v>
      </c>
      <c r="AL36" s="58" t="s">
        <v>73</v>
      </c>
    </row>
    <row r="37" spans="1:38" s="58" customFormat="1" x14ac:dyDescent="0.4">
      <c r="A37" s="58">
        <v>36</v>
      </c>
      <c r="B37" s="58" t="s">
        <v>37</v>
      </c>
      <c r="C37" s="58" t="s">
        <v>122</v>
      </c>
      <c r="D37" s="58">
        <v>20233141070</v>
      </c>
      <c r="E37" s="58" t="s">
        <v>206</v>
      </c>
      <c r="F37" s="58" t="s">
        <v>40</v>
      </c>
      <c r="G37" s="58" t="s">
        <v>96</v>
      </c>
      <c r="H37" s="58" t="s">
        <v>42</v>
      </c>
      <c r="I37" s="58" t="s">
        <v>77</v>
      </c>
      <c r="J37" s="58">
        <v>378</v>
      </c>
      <c r="K37" s="58">
        <v>89.9</v>
      </c>
      <c r="L37" s="58">
        <v>78.459999999999994</v>
      </c>
      <c r="M37" s="58">
        <f>J37*0.2*0.8+K37*0.2</f>
        <v>78.460000000000008</v>
      </c>
      <c r="N37" s="58">
        <f>J37*0.2*0.8+K37*0.2</f>
        <v>78.460000000000008</v>
      </c>
      <c r="O37" s="58" t="s">
        <v>45</v>
      </c>
      <c r="P37" s="58">
        <v>0</v>
      </c>
      <c r="Q37" s="58">
        <v>0</v>
      </c>
      <c r="R37" s="58" t="s">
        <v>45</v>
      </c>
      <c r="S37" s="58">
        <v>0</v>
      </c>
      <c r="T37" s="58">
        <v>0</v>
      </c>
      <c r="U37" s="58" t="s">
        <v>45</v>
      </c>
      <c r="V37" s="58">
        <v>0</v>
      </c>
      <c r="W37" s="58">
        <v>0</v>
      </c>
      <c r="X37" s="58">
        <v>78.459999999999994</v>
      </c>
      <c r="Y37" s="58">
        <f>M37+P37+S37+V37</f>
        <v>78.460000000000008</v>
      </c>
      <c r="Z37" s="58">
        <f>N37+Q37+T37+W37</f>
        <v>78.460000000000008</v>
      </c>
      <c r="AA37" s="58" t="s">
        <v>45</v>
      </c>
      <c r="AD37" s="58">
        <v>78.459999999999994</v>
      </c>
      <c r="AE37" s="58" t="s">
        <v>45</v>
      </c>
      <c r="AF37" s="58" t="s">
        <v>45</v>
      </c>
      <c r="AG37" s="58" t="s">
        <v>45</v>
      </c>
      <c r="AH37" s="58">
        <f>SUM(J37*0.16+K37*0.2)</f>
        <v>78.460000000000008</v>
      </c>
      <c r="AJ37" s="58" t="s">
        <v>124</v>
      </c>
      <c r="AK37" s="58" t="s">
        <v>121</v>
      </c>
      <c r="AL37" s="58" t="s">
        <v>120</v>
      </c>
    </row>
    <row r="38" spans="1:38" s="58" customFormat="1" x14ac:dyDescent="0.4">
      <c r="A38" s="58">
        <v>37</v>
      </c>
      <c r="B38" s="58" t="s">
        <v>37</v>
      </c>
      <c r="C38" s="58" t="s">
        <v>115</v>
      </c>
      <c r="D38" s="58">
        <v>20233141019</v>
      </c>
      <c r="E38" s="58" t="s">
        <v>207</v>
      </c>
      <c r="F38" s="58" t="s">
        <v>40</v>
      </c>
      <c r="G38" s="58" t="s">
        <v>96</v>
      </c>
      <c r="H38" s="58" t="s">
        <v>42</v>
      </c>
      <c r="I38" s="58" t="s">
        <v>77</v>
      </c>
      <c r="J38" s="58">
        <v>378</v>
      </c>
      <c r="K38" s="58">
        <v>89.66</v>
      </c>
      <c r="L38" s="58">
        <v>78.412000000000006</v>
      </c>
      <c r="M38" s="58">
        <v>78.412000000000006</v>
      </c>
      <c r="N38" s="58">
        <v>78.412000000000006</v>
      </c>
      <c r="X38" s="58">
        <v>78.412000000000006</v>
      </c>
      <c r="Y38" s="58">
        <v>78.412000000000006</v>
      </c>
      <c r="Z38" s="58">
        <v>78.412000000000006</v>
      </c>
      <c r="AD38" s="58">
        <v>78.412000000000006</v>
      </c>
      <c r="AH38" s="60">
        <v>78.412000000000006</v>
      </c>
      <c r="AJ38" s="58" t="s">
        <v>119</v>
      </c>
      <c r="AK38" s="58" t="s">
        <v>120</v>
      </c>
      <c r="AL38" s="58" t="s">
        <v>121</v>
      </c>
    </row>
    <row r="39" spans="1:38" s="58" customFormat="1" x14ac:dyDescent="0.4">
      <c r="A39" s="58">
        <v>38</v>
      </c>
      <c r="B39" s="58" t="s">
        <v>37</v>
      </c>
      <c r="C39" s="58" t="s">
        <v>115</v>
      </c>
      <c r="D39" s="58">
        <v>20233141013</v>
      </c>
      <c r="E39" s="58" t="s">
        <v>208</v>
      </c>
      <c r="F39" s="58" t="s">
        <v>40</v>
      </c>
      <c r="G39" s="58" t="s">
        <v>96</v>
      </c>
      <c r="H39" s="58" t="s">
        <v>42</v>
      </c>
      <c r="I39" s="58" t="s">
        <v>77</v>
      </c>
      <c r="J39" s="58">
        <v>375</v>
      </c>
      <c r="K39" s="58">
        <v>91.7</v>
      </c>
      <c r="L39" s="58">
        <v>78.34</v>
      </c>
      <c r="M39" s="58">
        <v>78.34</v>
      </c>
      <c r="N39" s="58">
        <v>78.34</v>
      </c>
      <c r="X39" s="58">
        <v>78.34</v>
      </c>
      <c r="Y39" s="58">
        <v>78.34</v>
      </c>
      <c r="Z39" s="58">
        <v>78.34</v>
      </c>
      <c r="AD39" s="58">
        <v>78.34</v>
      </c>
      <c r="AH39" s="60">
        <v>78.34</v>
      </c>
      <c r="AJ39" s="58" t="s">
        <v>132</v>
      </c>
      <c r="AK39" s="58" t="s">
        <v>120</v>
      </c>
      <c r="AL39" s="58" t="s">
        <v>121</v>
      </c>
    </row>
    <row r="40" spans="1:38" s="58" customFormat="1" x14ac:dyDescent="0.4">
      <c r="A40" s="58">
        <v>39</v>
      </c>
      <c r="B40" s="58" t="s">
        <v>102</v>
      </c>
      <c r="C40" s="58" t="s">
        <v>103</v>
      </c>
      <c r="D40" s="58">
        <v>20233141015</v>
      </c>
      <c r="E40" s="58" t="s">
        <v>209</v>
      </c>
      <c r="F40" s="58" t="s">
        <v>105</v>
      </c>
      <c r="G40" s="58" t="s">
        <v>106</v>
      </c>
      <c r="H40" s="58" t="s">
        <v>107</v>
      </c>
      <c r="I40" s="58" t="s">
        <v>108</v>
      </c>
      <c r="J40" s="58">
        <v>377</v>
      </c>
      <c r="K40" s="58">
        <v>88.8</v>
      </c>
      <c r="L40" s="58">
        <v>78.08</v>
      </c>
      <c r="M40" s="58">
        <v>78.08</v>
      </c>
      <c r="N40" s="58">
        <v>78.08</v>
      </c>
      <c r="O40" s="58" t="s">
        <v>109</v>
      </c>
      <c r="R40" s="58" t="s">
        <v>109</v>
      </c>
      <c r="U40" s="58" t="s">
        <v>109</v>
      </c>
      <c r="X40" s="58">
        <v>78.08</v>
      </c>
      <c r="Y40" s="58">
        <v>78.08</v>
      </c>
      <c r="Z40" s="58">
        <v>78.08</v>
      </c>
      <c r="AD40" s="58">
        <v>78.08</v>
      </c>
      <c r="AH40" s="58">
        <v>78.08</v>
      </c>
      <c r="AJ40" s="58" t="s">
        <v>205</v>
      </c>
      <c r="AK40" s="58" t="s">
        <v>74</v>
      </c>
      <c r="AL40" s="58" t="s">
        <v>73</v>
      </c>
    </row>
    <row r="41" spans="1:38" s="58" customFormat="1" x14ac:dyDescent="0.4">
      <c r="A41" s="58">
        <v>40</v>
      </c>
      <c r="B41" s="58" t="s">
        <v>37</v>
      </c>
      <c r="C41" s="58" t="s">
        <v>157</v>
      </c>
      <c r="D41" s="58">
        <v>20233141048</v>
      </c>
      <c r="E41" s="58" t="s">
        <v>210</v>
      </c>
      <c r="F41" s="58" t="s">
        <v>66</v>
      </c>
      <c r="G41" s="58" t="s">
        <v>96</v>
      </c>
      <c r="H41" s="58" t="s">
        <v>42</v>
      </c>
      <c r="I41" s="58" t="s">
        <v>77</v>
      </c>
      <c r="J41" s="58">
        <v>374</v>
      </c>
      <c r="K41" s="58">
        <v>89.88</v>
      </c>
      <c r="L41" s="58">
        <v>77.816000000000003</v>
      </c>
      <c r="M41" s="58">
        <f>(J41*0.2)*0.8+K41*0.2</f>
        <v>77.816000000000003</v>
      </c>
      <c r="N41" s="58">
        <f>(J41*0.2)*0.8+K41*0.2</f>
        <v>77.816000000000003</v>
      </c>
      <c r="O41" s="58" t="s">
        <v>45</v>
      </c>
      <c r="P41" s="58" t="s">
        <v>45</v>
      </c>
      <c r="Q41" s="58" t="s">
        <v>45</v>
      </c>
      <c r="R41" s="58" t="s">
        <v>45</v>
      </c>
      <c r="S41" s="58" t="s">
        <v>45</v>
      </c>
      <c r="T41" s="58" t="s">
        <v>45</v>
      </c>
      <c r="U41" s="58" t="s">
        <v>45</v>
      </c>
      <c r="V41" s="58" t="s">
        <v>45</v>
      </c>
      <c r="W41" s="58" t="s">
        <v>45</v>
      </c>
      <c r="X41" s="58">
        <v>77.816000000000003</v>
      </c>
      <c r="Y41" s="58">
        <v>77.816000000000003</v>
      </c>
      <c r="Z41" s="58">
        <v>77.816000000000003</v>
      </c>
      <c r="AA41" s="58" t="s">
        <v>45</v>
      </c>
      <c r="AB41" s="58" t="s">
        <v>45</v>
      </c>
      <c r="AC41" s="58" t="s">
        <v>45</v>
      </c>
      <c r="AD41" s="58">
        <v>77.816000000000003</v>
      </c>
      <c r="AE41" s="58" t="s">
        <v>45</v>
      </c>
      <c r="AF41" s="58" t="s">
        <v>45</v>
      </c>
      <c r="AG41" s="58" t="s">
        <v>45</v>
      </c>
      <c r="AH41" s="58">
        <v>77.816000000000003</v>
      </c>
      <c r="AI41" s="58" t="s">
        <v>45</v>
      </c>
      <c r="AJ41" s="58" t="s">
        <v>211</v>
      </c>
      <c r="AK41" s="58" t="s">
        <v>47</v>
      </c>
      <c r="AL41" s="58" t="s">
        <v>48</v>
      </c>
    </row>
    <row r="42" spans="1:38" s="58" customFormat="1" x14ac:dyDescent="0.4">
      <c r="A42" s="58">
        <v>41</v>
      </c>
      <c r="B42" s="58" t="s">
        <v>102</v>
      </c>
      <c r="C42" s="58" t="s">
        <v>103</v>
      </c>
      <c r="D42" s="58">
        <v>20233141086</v>
      </c>
      <c r="E42" s="58" t="s">
        <v>212</v>
      </c>
      <c r="F42" s="58" t="s">
        <v>105</v>
      </c>
      <c r="G42" s="58" t="s">
        <v>106</v>
      </c>
      <c r="H42" s="58" t="s">
        <v>107</v>
      </c>
      <c r="I42" s="58" t="s">
        <v>108</v>
      </c>
      <c r="J42" s="58">
        <v>364</v>
      </c>
      <c r="K42" s="58">
        <v>87.54</v>
      </c>
      <c r="L42" s="58">
        <v>75.748000000000005</v>
      </c>
      <c r="M42" s="58">
        <v>75.748000000000005</v>
      </c>
      <c r="N42" s="58">
        <v>75.748000000000005</v>
      </c>
      <c r="O42" s="58" t="s">
        <v>109</v>
      </c>
      <c r="R42" s="58" t="s">
        <v>213</v>
      </c>
      <c r="U42" s="58" t="s">
        <v>109</v>
      </c>
      <c r="X42" s="58">
        <v>77.748000000000005</v>
      </c>
      <c r="Y42" s="58">
        <v>77.748000000000005</v>
      </c>
      <c r="Z42" s="58">
        <v>77.748000000000005</v>
      </c>
      <c r="AD42" s="58">
        <v>77.748000000000005</v>
      </c>
      <c r="AF42" s="58" t="s">
        <v>213</v>
      </c>
      <c r="AH42" s="58">
        <v>77.75</v>
      </c>
      <c r="AJ42" s="58" t="s">
        <v>214</v>
      </c>
      <c r="AK42" s="58" t="s">
        <v>74</v>
      </c>
      <c r="AL42" s="58" t="s">
        <v>73</v>
      </c>
    </row>
    <row r="43" spans="1:38" s="58" customFormat="1" x14ac:dyDescent="0.4">
      <c r="A43" s="58">
        <v>42</v>
      </c>
      <c r="B43" s="58" t="s">
        <v>37</v>
      </c>
      <c r="C43" s="58" t="s">
        <v>122</v>
      </c>
      <c r="D43" s="58">
        <v>20233141023</v>
      </c>
      <c r="E43" s="58" t="s">
        <v>215</v>
      </c>
      <c r="F43" s="58" t="s">
        <v>66</v>
      </c>
      <c r="G43" s="58" t="s">
        <v>96</v>
      </c>
      <c r="H43" s="58" t="s">
        <v>42</v>
      </c>
      <c r="I43" s="58" t="s">
        <v>77</v>
      </c>
      <c r="J43" s="58">
        <v>379</v>
      </c>
      <c r="K43" s="58">
        <v>85.08</v>
      </c>
      <c r="L43" s="58">
        <v>77.656000000000006</v>
      </c>
      <c r="M43" s="58">
        <f>J43*0.2*0.8+K43*0.2</f>
        <v>77.656000000000006</v>
      </c>
      <c r="N43" s="58">
        <f>J43*0.2*0.8+K43*0.2</f>
        <v>77.656000000000006</v>
      </c>
      <c r="O43" s="58" t="s">
        <v>45</v>
      </c>
      <c r="P43" s="58">
        <v>0</v>
      </c>
      <c r="Q43" s="58">
        <v>0</v>
      </c>
      <c r="R43" s="58" t="s">
        <v>45</v>
      </c>
      <c r="S43" s="58">
        <v>0</v>
      </c>
      <c r="T43" s="58">
        <v>0</v>
      </c>
      <c r="U43" s="58" t="s">
        <v>45</v>
      </c>
      <c r="V43" s="58">
        <v>0</v>
      </c>
      <c r="W43" s="58">
        <v>0</v>
      </c>
      <c r="X43" s="58">
        <v>77.656000000000006</v>
      </c>
      <c r="Y43" s="58">
        <f>M43+P43+S43+V43</f>
        <v>77.656000000000006</v>
      </c>
      <c r="Z43" s="58">
        <f>N43+Q43+T43+W43</f>
        <v>77.656000000000006</v>
      </c>
      <c r="AA43" s="58" t="s">
        <v>45</v>
      </c>
      <c r="AD43" s="58">
        <v>77.656000000000006</v>
      </c>
      <c r="AE43" s="58" t="s">
        <v>45</v>
      </c>
      <c r="AF43" s="58" t="s">
        <v>45</v>
      </c>
      <c r="AG43" s="58" t="s">
        <v>45</v>
      </c>
      <c r="AH43" s="58">
        <v>77.66</v>
      </c>
      <c r="AJ43" s="58" t="s">
        <v>87</v>
      </c>
      <c r="AK43" s="58" t="s">
        <v>121</v>
      </c>
      <c r="AL43" s="58" t="s">
        <v>120</v>
      </c>
    </row>
    <row r="44" spans="1:38" s="58" customFormat="1" x14ac:dyDescent="0.4">
      <c r="A44" s="58">
        <v>43</v>
      </c>
      <c r="B44" s="58" t="s">
        <v>37</v>
      </c>
      <c r="C44" s="58" t="s">
        <v>64</v>
      </c>
      <c r="D44" s="58">
        <v>20233141011</v>
      </c>
      <c r="E44" s="58" t="s">
        <v>216</v>
      </c>
      <c r="F44" s="58" t="s">
        <v>66</v>
      </c>
      <c r="G44" s="58" t="s">
        <v>96</v>
      </c>
      <c r="H44" s="58" t="s">
        <v>42</v>
      </c>
      <c r="I44" s="58" t="s">
        <v>77</v>
      </c>
      <c r="J44" s="58">
        <v>337</v>
      </c>
      <c r="K44" s="58">
        <v>93.52</v>
      </c>
      <c r="L44" s="58">
        <v>72.623999999999995</v>
      </c>
      <c r="M44" s="58">
        <v>72.623999999999995</v>
      </c>
      <c r="N44" s="58">
        <f>J44*0.2*0.8+K44*0.2</f>
        <v>72.624000000000009</v>
      </c>
      <c r="O44" s="58" t="s">
        <v>217</v>
      </c>
      <c r="Q44" s="58">
        <v>5</v>
      </c>
      <c r="X44" s="58">
        <v>79.623999999999995</v>
      </c>
      <c r="Z44" s="58">
        <v>77.62</v>
      </c>
      <c r="AB44" s="58" t="s">
        <v>218</v>
      </c>
      <c r="AC44" s="58" t="s">
        <v>219</v>
      </c>
      <c r="AD44" s="58">
        <v>72.623999999999995</v>
      </c>
      <c r="AE44" s="58">
        <v>5</v>
      </c>
      <c r="AH44" s="58">
        <v>77.62</v>
      </c>
      <c r="AJ44" s="58" t="s">
        <v>220</v>
      </c>
      <c r="AK44" s="58" t="s">
        <v>60</v>
      </c>
      <c r="AL44" s="58" t="s">
        <v>59</v>
      </c>
    </row>
    <row r="45" spans="1:38" s="58" customFormat="1" x14ac:dyDescent="0.4">
      <c r="A45" s="58">
        <v>44</v>
      </c>
      <c r="B45" s="58" t="s">
        <v>37</v>
      </c>
      <c r="C45" s="58" t="s">
        <v>64</v>
      </c>
      <c r="D45" s="58">
        <v>20233141018</v>
      </c>
      <c r="E45" s="58" t="s">
        <v>221</v>
      </c>
      <c r="F45" s="58" t="s">
        <v>40</v>
      </c>
      <c r="G45" s="58" t="s">
        <v>96</v>
      </c>
      <c r="H45" s="58" t="s">
        <v>42</v>
      </c>
      <c r="I45" s="58" t="s">
        <v>77</v>
      </c>
      <c r="J45" s="58">
        <v>365</v>
      </c>
      <c r="K45" s="58">
        <v>85.78</v>
      </c>
      <c r="L45" s="58">
        <v>75.555999999999997</v>
      </c>
      <c r="M45" s="58">
        <v>75.555999999999997</v>
      </c>
      <c r="N45" s="58">
        <f>J45*0.2*0.8+K45*0.2</f>
        <v>75.556000000000012</v>
      </c>
      <c r="O45" s="58">
        <v>0</v>
      </c>
      <c r="R45" s="58">
        <v>6</v>
      </c>
      <c r="S45" s="58">
        <v>1</v>
      </c>
      <c r="T45" s="58">
        <v>2</v>
      </c>
      <c r="X45" s="58">
        <v>81.555999999999997</v>
      </c>
      <c r="Y45" s="58">
        <v>76.555999999999997</v>
      </c>
      <c r="Z45" s="58">
        <v>77.555999999999997</v>
      </c>
      <c r="AB45" s="58" t="s">
        <v>222</v>
      </c>
      <c r="AC45" s="58" t="s">
        <v>223</v>
      </c>
      <c r="AD45" s="58">
        <v>75.555999999999997</v>
      </c>
      <c r="AF45" s="58">
        <v>2</v>
      </c>
      <c r="AH45" s="58">
        <v>77.555999999999997</v>
      </c>
      <c r="AI45" s="58" t="s">
        <v>223</v>
      </c>
      <c r="AJ45" s="58" t="s">
        <v>224</v>
      </c>
      <c r="AK45" s="58" t="s">
        <v>60</v>
      </c>
      <c r="AL45" s="58" t="s">
        <v>59</v>
      </c>
    </row>
    <row r="46" spans="1:38" s="58" customFormat="1" x14ac:dyDescent="0.4">
      <c r="A46" s="58">
        <v>45</v>
      </c>
      <c r="B46" s="58" t="s">
        <v>37</v>
      </c>
      <c r="C46" s="58" t="s">
        <v>69</v>
      </c>
      <c r="D46" s="58" t="s">
        <v>225</v>
      </c>
      <c r="E46" s="58" t="s">
        <v>226</v>
      </c>
      <c r="F46" s="58" t="s">
        <v>40</v>
      </c>
      <c r="G46" s="58" t="s">
        <v>96</v>
      </c>
      <c r="H46" s="58" t="s">
        <v>42</v>
      </c>
      <c r="I46" s="58" t="s">
        <v>77</v>
      </c>
      <c r="J46" s="58">
        <v>367</v>
      </c>
      <c r="K46" s="58">
        <v>93.76</v>
      </c>
      <c r="L46" s="58">
        <v>77.471999999999994</v>
      </c>
      <c r="M46" s="58">
        <f>J46*0.2*0.8+K46*0.2</f>
        <v>77.472000000000008</v>
      </c>
      <c r="N46" s="58">
        <v>77.47</v>
      </c>
      <c r="X46" s="58">
        <v>77.471999999999994</v>
      </c>
      <c r="Y46" s="58">
        <v>77.47</v>
      </c>
      <c r="Z46" s="58">
        <v>77.47</v>
      </c>
      <c r="AD46" s="58">
        <v>77.471999999999994</v>
      </c>
      <c r="AH46" s="58">
        <v>77.47</v>
      </c>
      <c r="AJ46" s="58" t="s">
        <v>227</v>
      </c>
      <c r="AK46" s="58" t="s">
        <v>73</v>
      </c>
    </row>
    <row r="47" spans="1:38" s="58" customFormat="1" x14ac:dyDescent="0.4">
      <c r="A47" s="58">
        <v>46</v>
      </c>
      <c r="B47" s="58" t="s">
        <v>37</v>
      </c>
      <c r="C47" s="58" t="s">
        <v>64</v>
      </c>
      <c r="D47" s="58">
        <v>20233141093</v>
      </c>
      <c r="E47" s="58" t="s">
        <v>228</v>
      </c>
      <c r="F47" s="58" t="s">
        <v>66</v>
      </c>
      <c r="G47" s="58" t="s">
        <v>96</v>
      </c>
      <c r="H47" s="58" t="s">
        <v>42</v>
      </c>
      <c r="I47" s="58" t="s">
        <v>77</v>
      </c>
      <c r="J47" s="58">
        <v>369</v>
      </c>
      <c r="K47" s="58">
        <v>91.29</v>
      </c>
      <c r="L47" s="58">
        <v>77.298000000000002</v>
      </c>
      <c r="M47" s="58">
        <v>77.298000000000002</v>
      </c>
      <c r="N47" s="58">
        <f>J47*0.2*0.8+K47*0.2</f>
        <v>77.298000000000002</v>
      </c>
      <c r="O47" s="58" t="s">
        <v>45</v>
      </c>
      <c r="R47" s="58" t="s">
        <v>45</v>
      </c>
      <c r="U47" s="58" t="s">
        <v>45</v>
      </c>
      <c r="Y47" s="58">
        <v>77.298000000000002</v>
      </c>
      <c r="Z47" s="58">
        <v>77.298000000000002</v>
      </c>
      <c r="AA47" s="58" t="s">
        <v>45</v>
      </c>
      <c r="AC47" s="58" t="s">
        <v>229</v>
      </c>
      <c r="AD47" s="58">
        <v>77.298000000000002</v>
      </c>
      <c r="AH47" s="58">
        <v>77.298000000000002</v>
      </c>
      <c r="AI47" s="58" t="s">
        <v>229</v>
      </c>
      <c r="AJ47" s="58" t="s">
        <v>162</v>
      </c>
      <c r="AK47" s="58" t="s">
        <v>60</v>
      </c>
      <c r="AL47" s="58" t="s">
        <v>59</v>
      </c>
    </row>
    <row r="48" spans="1:38" s="58" customFormat="1" x14ac:dyDescent="0.4">
      <c r="A48" s="58">
        <v>47</v>
      </c>
      <c r="B48" s="58" t="s">
        <v>37</v>
      </c>
      <c r="C48" s="58" t="s">
        <v>49</v>
      </c>
      <c r="D48" s="58">
        <v>20233141055</v>
      </c>
      <c r="E48" s="58" t="s">
        <v>230</v>
      </c>
      <c r="F48" s="58" t="s">
        <v>40</v>
      </c>
      <c r="G48" s="58" t="s">
        <v>96</v>
      </c>
      <c r="H48" s="58" t="s">
        <v>42</v>
      </c>
      <c r="I48" s="58" t="s">
        <v>77</v>
      </c>
      <c r="J48" s="58">
        <v>375</v>
      </c>
      <c r="K48" s="58">
        <v>85.8</v>
      </c>
      <c r="L48" s="58">
        <v>77.16</v>
      </c>
      <c r="M48" s="58">
        <v>77.16</v>
      </c>
      <c r="N48" s="58">
        <f>(J48*0.2)*0.8+K48*0.2</f>
        <v>77.16</v>
      </c>
      <c r="O48" s="58" t="s">
        <v>45</v>
      </c>
      <c r="R48" s="58" t="s">
        <v>45</v>
      </c>
      <c r="U48" s="58" t="s">
        <v>45</v>
      </c>
      <c r="X48" s="58">
        <v>77.16</v>
      </c>
      <c r="Y48" s="58">
        <v>77.16</v>
      </c>
      <c r="Z48" s="58">
        <v>77.16</v>
      </c>
      <c r="AD48" s="58">
        <v>77.16</v>
      </c>
      <c r="AH48" s="58">
        <v>77.16</v>
      </c>
      <c r="AJ48" s="58" t="s">
        <v>231</v>
      </c>
      <c r="AK48" s="58" t="s">
        <v>48</v>
      </c>
      <c r="AL48" s="58" t="s">
        <v>47</v>
      </c>
    </row>
    <row r="49" spans="1:38" s="58" customFormat="1" x14ac:dyDescent="0.4">
      <c r="A49" s="58">
        <v>48</v>
      </c>
      <c r="B49" s="58" t="s">
        <v>37</v>
      </c>
      <c r="C49" s="58" t="s">
        <v>56</v>
      </c>
      <c r="D49" s="58">
        <v>20233141079</v>
      </c>
      <c r="E49" s="58" t="s">
        <v>232</v>
      </c>
      <c r="F49" s="58" t="s">
        <v>66</v>
      </c>
      <c r="G49" s="58" t="s">
        <v>96</v>
      </c>
      <c r="H49" s="58" t="s">
        <v>42</v>
      </c>
      <c r="I49" s="58" t="s">
        <v>77</v>
      </c>
      <c r="J49" s="58">
        <v>348</v>
      </c>
      <c r="K49" s="58">
        <v>89.42</v>
      </c>
      <c r="L49" s="58">
        <v>79.510000000000005</v>
      </c>
      <c r="M49" s="58">
        <f>(J49*0.2*0.8)+K49*0.2</f>
        <v>73.564000000000007</v>
      </c>
      <c r="N49" s="58">
        <v>73.563999999999993</v>
      </c>
      <c r="O49" s="58" t="s">
        <v>45</v>
      </c>
      <c r="R49" s="58" t="s">
        <v>233</v>
      </c>
      <c r="S49" s="58">
        <v>3.5</v>
      </c>
      <c r="T49" s="58">
        <v>3.5</v>
      </c>
      <c r="U49" s="58" t="s">
        <v>45</v>
      </c>
      <c r="X49" s="58">
        <v>85.51</v>
      </c>
      <c r="Y49" s="58">
        <v>77.063999999999993</v>
      </c>
      <c r="Z49" s="58">
        <v>77.063999999999993</v>
      </c>
      <c r="AA49" s="58" t="s">
        <v>45</v>
      </c>
      <c r="AB49" s="58" t="s">
        <v>234</v>
      </c>
      <c r="AD49" s="58">
        <v>79.510000000000005</v>
      </c>
      <c r="AF49" s="58">
        <v>3.5</v>
      </c>
      <c r="AH49" s="58">
        <v>77.063999999999993</v>
      </c>
      <c r="AI49" s="58" t="s">
        <v>234</v>
      </c>
      <c r="AJ49" s="58" t="s">
        <v>58</v>
      </c>
      <c r="AK49" s="58" t="s">
        <v>59</v>
      </c>
      <c r="AL49" s="58" t="s">
        <v>60</v>
      </c>
    </row>
    <row r="50" spans="1:38" s="58" customFormat="1" x14ac:dyDescent="0.4">
      <c r="A50" s="58">
        <v>49</v>
      </c>
      <c r="B50" s="58" t="s">
        <v>37</v>
      </c>
      <c r="C50" s="58" t="s">
        <v>49</v>
      </c>
      <c r="D50" s="58">
        <v>20233141034</v>
      </c>
      <c r="E50" s="58" t="s">
        <v>235</v>
      </c>
      <c r="F50" s="58" t="s">
        <v>40</v>
      </c>
      <c r="G50" s="58" t="s">
        <v>96</v>
      </c>
      <c r="H50" s="58" t="s">
        <v>42</v>
      </c>
      <c r="I50" s="58" t="s">
        <v>77</v>
      </c>
      <c r="J50" s="58">
        <v>371</v>
      </c>
      <c r="K50" s="58">
        <v>88.48</v>
      </c>
      <c r="L50" s="58">
        <v>77.055999999999997</v>
      </c>
      <c r="M50" s="58">
        <v>77.055999999999997</v>
      </c>
      <c r="N50" s="58">
        <f>(J50*0.2)*0.8+K50*0.2</f>
        <v>77.056000000000012</v>
      </c>
      <c r="O50" s="58" t="s">
        <v>45</v>
      </c>
      <c r="R50" s="58" t="s">
        <v>45</v>
      </c>
      <c r="U50" s="58" t="s">
        <v>45</v>
      </c>
      <c r="X50" s="58">
        <v>77.055999999999997</v>
      </c>
      <c r="Y50" s="58">
        <v>77.055999999999997</v>
      </c>
      <c r="Z50" s="58">
        <v>77.055999999999997</v>
      </c>
      <c r="AD50" s="58">
        <v>77.055999999999997</v>
      </c>
      <c r="AH50" s="58">
        <v>77.055999999999997</v>
      </c>
      <c r="AJ50" s="58" t="s">
        <v>176</v>
      </c>
      <c r="AK50" s="58" t="s">
        <v>48</v>
      </c>
      <c r="AL50" s="58" t="s">
        <v>47</v>
      </c>
    </row>
    <row r="51" spans="1:38" s="58" customFormat="1" x14ac:dyDescent="0.4">
      <c r="A51" s="58">
        <v>50</v>
      </c>
      <c r="B51" s="58" t="s">
        <v>37</v>
      </c>
      <c r="C51" s="58" t="s">
        <v>122</v>
      </c>
      <c r="D51" s="58">
        <v>20233141105</v>
      </c>
      <c r="E51" s="58" t="s">
        <v>236</v>
      </c>
      <c r="F51" s="58" t="s">
        <v>40</v>
      </c>
      <c r="G51" s="58" t="s">
        <v>96</v>
      </c>
      <c r="H51" s="58" t="s">
        <v>42</v>
      </c>
      <c r="I51" s="58" t="s">
        <v>77</v>
      </c>
      <c r="J51" s="58">
        <v>371</v>
      </c>
      <c r="K51" s="58">
        <v>88.32</v>
      </c>
      <c r="L51" s="58">
        <v>77.024000000000001</v>
      </c>
      <c r="M51" s="58">
        <f>J51*0.2*0.8+K51*0.2</f>
        <v>77.024000000000001</v>
      </c>
      <c r="N51" s="58">
        <f>J51*0.2*0.8+K51*0.2</f>
        <v>77.024000000000001</v>
      </c>
      <c r="O51" s="58" t="s">
        <v>45</v>
      </c>
      <c r="P51" s="58">
        <v>0</v>
      </c>
      <c r="Q51" s="58">
        <v>0</v>
      </c>
      <c r="R51" s="58" t="s">
        <v>45</v>
      </c>
      <c r="S51" s="58">
        <v>0</v>
      </c>
      <c r="T51" s="58">
        <v>0</v>
      </c>
      <c r="U51" s="58" t="s">
        <v>45</v>
      </c>
      <c r="V51" s="58">
        <v>0</v>
      </c>
      <c r="W51" s="58">
        <v>0</v>
      </c>
      <c r="X51" s="58">
        <v>77.024000000000001</v>
      </c>
      <c r="Y51" s="58">
        <f>M51+P51+S51+V51</f>
        <v>77.024000000000001</v>
      </c>
      <c r="Z51" s="58">
        <f>N51+Q51+T51+W51</f>
        <v>77.024000000000001</v>
      </c>
      <c r="AA51" s="58" t="s">
        <v>45</v>
      </c>
      <c r="AD51" s="58">
        <v>77.024000000000001</v>
      </c>
      <c r="AE51" s="58" t="s">
        <v>45</v>
      </c>
      <c r="AF51" s="58" t="s">
        <v>45</v>
      </c>
      <c r="AG51" s="58" t="s">
        <v>45</v>
      </c>
      <c r="AH51" s="58">
        <v>77.02</v>
      </c>
      <c r="AJ51" s="58" t="s">
        <v>124</v>
      </c>
      <c r="AK51" s="58" t="s">
        <v>121</v>
      </c>
      <c r="AL51" s="58" t="s">
        <v>120</v>
      </c>
    </row>
    <row r="52" spans="1:38" s="58" customFormat="1" x14ac:dyDescent="0.4">
      <c r="A52" s="58">
        <v>51</v>
      </c>
      <c r="B52" s="58" t="s">
        <v>37</v>
      </c>
      <c r="C52" s="58" t="s">
        <v>56</v>
      </c>
      <c r="D52" s="58">
        <v>20233141029</v>
      </c>
      <c r="E52" s="58" t="s">
        <v>237</v>
      </c>
      <c r="F52" s="58" t="s">
        <v>40</v>
      </c>
      <c r="G52" s="58" t="s">
        <v>96</v>
      </c>
      <c r="H52" s="58" t="s">
        <v>42</v>
      </c>
      <c r="I52" s="58" t="s">
        <v>77</v>
      </c>
      <c r="J52" s="58">
        <v>377</v>
      </c>
      <c r="K52" s="58">
        <v>83.32</v>
      </c>
      <c r="L52" s="58">
        <v>79.36</v>
      </c>
      <c r="M52" s="58">
        <f>(J52*0.2*0.8)+K52*0.2</f>
        <v>76.984000000000009</v>
      </c>
      <c r="N52" s="58">
        <v>76.983999999999995</v>
      </c>
      <c r="O52" s="58" t="s">
        <v>45</v>
      </c>
      <c r="R52" s="58" t="s">
        <v>45</v>
      </c>
      <c r="U52" s="58" t="s">
        <v>45</v>
      </c>
      <c r="X52" s="58">
        <v>79.36</v>
      </c>
      <c r="Y52" s="58">
        <v>76.983999999999995</v>
      </c>
      <c r="Z52" s="58">
        <v>76.983999999999995</v>
      </c>
      <c r="AA52" s="58" t="s">
        <v>45</v>
      </c>
      <c r="AB52" s="58" t="s">
        <v>238</v>
      </c>
      <c r="AD52" s="58">
        <v>79.36</v>
      </c>
      <c r="AH52" s="58">
        <v>76.983999999999995</v>
      </c>
      <c r="AI52" s="58" t="s">
        <v>238</v>
      </c>
      <c r="AJ52" s="58" t="s">
        <v>239</v>
      </c>
      <c r="AK52" s="58" t="s">
        <v>59</v>
      </c>
      <c r="AL52" s="58" t="s">
        <v>60</v>
      </c>
    </row>
    <row r="53" spans="1:38" s="58" customFormat="1" x14ac:dyDescent="0.4">
      <c r="A53" s="58">
        <v>52</v>
      </c>
      <c r="B53" s="58" t="s">
        <v>37</v>
      </c>
      <c r="C53" s="58" t="s">
        <v>115</v>
      </c>
      <c r="D53" s="58">
        <v>20233141090</v>
      </c>
      <c r="E53" s="58" t="s">
        <v>240</v>
      </c>
      <c r="F53" s="58" t="s">
        <v>40</v>
      </c>
      <c r="G53" s="58" t="s">
        <v>96</v>
      </c>
      <c r="H53" s="58" t="s">
        <v>42</v>
      </c>
      <c r="I53" s="58" t="s">
        <v>77</v>
      </c>
      <c r="J53" s="58">
        <v>364</v>
      </c>
      <c r="K53" s="58">
        <v>92.62</v>
      </c>
      <c r="L53" s="58">
        <v>76.763999999999996</v>
      </c>
      <c r="M53" s="58">
        <v>76.763999999999996</v>
      </c>
      <c r="N53" s="58">
        <v>76.763999999999996</v>
      </c>
      <c r="X53" s="58">
        <v>76.763999999999996</v>
      </c>
      <c r="Y53" s="58">
        <v>76.763999999999996</v>
      </c>
      <c r="Z53" s="58">
        <v>76.763999999999996</v>
      </c>
      <c r="AD53" s="58">
        <v>76.763999999999996</v>
      </c>
      <c r="AH53" s="60">
        <v>76.763999999999996</v>
      </c>
      <c r="AJ53" s="58" t="s">
        <v>119</v>
      </c>
      <c r="AK53" s="58" t="s">
        <v>120</v>
      </c>
      <c r="AL53" s="58" t="s">
        <v>121</v>
      </c>
    </row>
    <row r="54" spans="1:38" s="58" customFormat="1" x14ac:dyDescent="0.4">
      <c r="A54" s="58">
        <v>53</v>
      </c>
      <c r="B54" s="58" t="s">
        <v>37</v>
      </c>
      <c r="C54" s="58" t="s">
        <v>115</v>
      </c>
      <c r="D54" s="58">
        <v>20233141075</v>
      </c>
      <c r="E54" s="58" t="s">
        <v>241</v>
      </c>
      <c r="F54" s="58" t="s">
        <v>40</v>
      </c>
      <c r="G54" s="58" t="s">
        <v>96</v>
      </c>
      <c r="H54" s="58" t="s">
        <v>42</v>
      </c>
      <c r="I54" s="58" t="s">
        <v>77</v>
      </c>
      <c r="J54" s="58">
        <v>364</v>
      </c>
      <c r="K54" s="58">
        <v>91.58</v>
      </c>
      <c r="L54" s="58">
        <v>76.555999999999997</v>
      </c>
      <c r="M54" s="58">
        <v>76.555999999999997</v>
      </c>
      <c r="N54" s="58">
        <v>76.555999999999997</v>
      </c>
      <c r="X54" s="58">
        <v>76.555999999999997</v>
      </c>
      <c r="Y54" s="58">
        <v>76.555999999999997</v>
      </c>
      <c r="Z54" s="58">
        <v>76.555999999999997</v>
      </c>
      <c r="AD54" s="58">
        <v>76.555999999999997</v>
      </c>
      <c r="AH54" s="60">
        <v>76.555999999999997</v>
      </c>
      <c r="AJ54" s="58" t="s">
        <v>132</v>
      </c>
      <c r="AK54" s="58" t="s">
        <v>120</v>
      </c>
      <c r="AL54" s="58" t="s">
        <v>121</v>
      </c>
    </row>
    <row r="55" spans="1:38" s="58" customFormat="1" x14ac:dyDescent="0.4">
      <c r="A55" s="58">
        <v>54</v>
      </c>
      <c r="B55" s="58" t="s">
        <v>37</v>
      </c>
      <c r="C55" s="58" t="s">
        <v>115</v>
      </c>
      <c r="D55" s="58">
        <v>20233141108</v>
      </c>
      <c r="E55" s="58" t="s">
        <v>242</v>
      </c>
      <c r="F55" s="58" t="s">
        <v>40</v>
      </c>
      <c r="G55" s="58" t="s">
        <v>96</v>
      </c>
      <c r="H55" s="58" t="s">
        <v>42</v>
      </c>
      <c r="I55" s="58" t="s">
        <v>77</v>
      </c>
      <c r="J55" s="58">
        <v>366</v>
      </c>
      <c r="K55" s="58">
        <v>89.88</v>
      </c>
      <c r="L55" s="58">
        <v>76.536000000000001</v>
      </c>
      <c r="M55" s="58">
        <v>76.536000000000001</v>
      </c>
      <c r="N55" s="58">
        <v>76.536000000000001</v>
      </c>
      <c r="X55" s="58">
        <v>76.536000000000001</v>
      </c>
      <c r="Y55" s="58">
        <v>76.536000000000001</v>
      </c>
      <c r="Z55" s="58">
        <v>76.536000000000001</v>
      </c>
      <c r="AD55" s="58">
        <v>76.536000000000001</v>
      </c>
      <c r="AH55" s="60">
        <v>76.536000000000001</v>
      </c>
      <c r="AJ55" s="58" t="s">
        <v>145</v>
      </c>
      <c r="AK55" s="58" t="s">
        <v>120</v>
      </c>
      <c r="AL55" s="58" t="s">
        <v>121</v>
      </c>
    </row>
    <row r="56" spans="1:38" s="58" customFormat="1" x14ac:dyDescent="0.4">
      <c r="A56" s="58">
        <v>55</v>
      </c>
      <c r="B56" s="58" t="s">
        <v>37</v>
      </c>
      <c r="C56" s="58" t="s">
        <v>115</v>
      </c>
      <c r="D56" s="58">
        <v>20233141040</v>
      </c>
      <c r="E56" s="58" t="s">
        <v>243</v>
      </c>
      <c r="F56" s="58" t="s">
        <v>40</v>
      </c>
      <c r="G56" s="58" t="s">
        <v>96</v>
      </c>
      <c r="H56" s="58" t="s">
        <v>42</v>
      </c>
      <c r="I56" s="58" t="s">
        <v>77</v>
      </c>
      <c r="J56" s="58">
        <v>369</v>
      </c>
      <c r="K56" s="58">
        <v>87.44</v>
      </c>
      <c r="L56" s="58">
        <v>76.528000000000006</v>
      </c>
      <c r="M56" s="58">
        <v>76.528000000000006</v>
      </c>
      <c r="N56" s="58">
        <v>76.528000000000006</v>
      </c>
      <c r="X56" s="58">
        <v>76.528000000000006</v>
      </c>
      <c r="Y56" s="58">
        <v>76.528000000000006</v>
      </c>
      <c r="Z56" s="58">
        <v>76.528000000000006</v>
      </c>
      <c r="AD56" s="58">
        <v>76.528000000000006</v>
      </c>
      <c r="AH56" s="60">
        <v>76.528000000000006</v>
      </c>
      <c r="AJ56" s="58" t="s">
        <v>137</v>
      </c>
      <c r="AK56" s="58" t="s">
        <v>120</v>
      </c>
      <c r="AL56" s="58" t="s">
        <v>121</v>
      </c>
    </row>
    <row r="57" spans="1:38" s="58" customFormat="1" x14ac:dyDescent="0.4">
      <c r="A57" s="58">
        <v>56</v>
      </c>
      <c r="B57" s="58" t="s">
        <v>37</v>
      </c>
      <c r="C57" s="58" t="s">
        <v>122</v>
      </c>
      <c r="D57" s="58">
        <v>20233141030</v>
      </c>
      <c r="E57" s="58" t="s">
        <v>244</v>
      </c>
      <c r="F57" s="58" t="s">
        <v>40</v>
      </c>
      <c r="G57" s="58" t="s">
        <v>96</v>
      </c>
      <c r="H57" s="58" t="s">
        <v>42</v>
      </c>
      <c r="I57" s="58" t="s">
        <v>77</v>
      </c>
      <c r="J57" s="58">
        <v>371</v>
      </c>
      <c r="K57" s="58">
        <v>85.52</v>
      </c>
      <c r="L57" s="58">
        <v>76.459999999999994</v>
      </c>
      <c r="M57" s="58">
        <f>J57*0.2*0.8+K57*0.2</f>
        <v>76.463999999999999</v>
      </c>
      <c r="N57" s="58">
        <f>J57*0.2*0.8+K57*0.2</f>
        <v>76.463999999999999</v>
      </c>
      <c r="O57" s="58" t="s">
        <v>45</v>
      </c>
      <c r="P57" s="58">
        <v>0</v>
      </c>
      <c r="Q57" s="58">
        <v>0</v>
      </c>
      <c r="R57" s="58" t="s">
        <v>45</v>
      </c>
      <c r="S57" s="58">
        <v>0</v>
      </c>
      <c r="T57" s="58">
        <v>0</v>
      </c>
      <c r="U57" s="58" t="s">
        <v>45</v>
      </c>
      <c r="V57" s="58">
        <v>0</v>
      </c>
      <c r="W57" s="58">
        <v>0</v>
      </c>
      <c r="X57" s="58">
        <v>76.459999999999994</v>
      </c>
      <c r="Y57" s="58">
        <f>M57+P57+S57+V57</f>
        <v>76.463999999999999</v>
      </c>
      <c r="Z57" s="58">
        <f>N57+Q57+T57+W57</f>
        <v>76.463999999999999</v>
      </c>
      <c r="AA57" s="58" t="s">
        <v>45</v>
      </c>
      <c r="AD57" s="58">
        <v>76.459999999999994</v>
      </c>
      <c r="AE57" s="58" t="s">
        <v>45</v>
      </c>
      <c r="AF57" s="58" t="s">
        <v>45</v>
      </c>
      <c r="AG57" s="58" t="s">
        <v>45</v>
      </c>
      <c r="AH57" s="58">
        <v>76.459999999999994</v>
      </c>
      <c r="AJ57" s="58" t="s">
        <v>245</v>
      </c>
      <c r="AK57" s="58" t="s">
        <v>121</v>
      </c>
      <c r="AL57" s="58" t="s">
        <v>120</v>
      </c>
    </row>
    <row r="58" spans="1:38" s="58" customFormat="1" x14ac:dyDescent="0.4">
      <c r="A58" s="58">
        <v>57</v>
      </c>
      <c r="B58" s="58" t="s">
        <v>102</v>
      </c>
      <c r="C58" s="58" t="s">
        <v>103</v>
      </c>
      <c r="D58" s="58">
        <v>20233141083</v>
      </c>
      <c r="E58" s="58" t="s">
        <v>246</v>
      </c>
      <c r="F58" s="58" t="s">
        <v>105</v>
      </c>
      <c r="G58" s="58" t="s">
        <v>106</v>
      </c>
      <c r="H58" s="58" t="s">
        <v>107</v>
      </c>
      <c r="I58" s="58" t="s">
        <v>108</v>
      </c>
      <c r="J58" s="58">
        <v>366</v>
      </c>
      <c r="K58" s="58">
        <v>89.28</v>
      </c>
      <c r="L58" s="58">
        <v>76.415999999999997</v>
      </c>
      <c r="M58" s="58">
        <v>76.415999999999997</v>
      </c>
      <c r="N58" s="58">
        <v>76.415999999999997</v>
      </c>
      <c r="O58" s="58" t="s">
        <v>109</v>
      </c>
      <c r="R58" s="58" t="s">
        <v>109</v>
      </c>
      <c r="U58" s="58" t="s">
        <v>109</v>
      </c>
      <c r="X58" s="58">
        <v>76.415999999999997</v>
      </c>
      <c r="Y58" s="58">
        <v>76.415999999999997</v>
      </c>
      <c r="Z58" s="58">
        <v>76.415999999999997</v>
      </c>
      <c r="AD58" s="58">
        <v>76.415999999999997</v>
      </c>
      <c r="AH58" s="58">
        <v>76.42</v>
      </c>
      <c r="AJ58" s="58" t="s">
        <v>247</v>
      </c>
      <c r="AK58" s="58" t="s">
        <v>74</v>
      </c>
      <c r="AL58" s="58" t="s">
        <v>73</v>
      </c>
    </row>
    <row r="59" spans="1:38" s="58" customFormat="1" x14ac:dyDescent="0.4">
      <c r="A59" s="58">
        <v>58</v>
      </c>
      <c r="B59" s="58" t="s">
        <v>102</v>
      </c>
      <c r="C59" s="58" t="s">
        <v>248</v>
      </c>
      <c r="D59" s="58">
        <v>20233141035</v>
      </c>
      <c r="E59" s="58" t="s">
        <v>249</v>
      </c>
      <c r="F59" s="58" t="s">
        <v>105</v>
      </c>
      <c r="G59" s="58" t="s">
        <v>106</v>
      </c>
      <c r="H59" s="58" t="s">
        <v>107</v>
      </c>
      <c r="I59" s="58" t="s">
        <v>108</v>
      </c>
      <c r="J59" s="58">
        <v>368</v>
      </c>
      <c r="K59" s="58">
        <v>87.5</v>
      </c>
      <c r="L59" s="58">
        <v>76.38</v>
      </c>
      <c r="M59" s="58">
        <v>76.38</v>
      </c>
      <c r="N59" s="58">
        <v>76.38</v>
      </c>
      <c r="O59" s="58" t="s">
        <v>45</v>
      </c>
      <c r="R59" s="58" t="s">
        <v>45</v>
      </c>
      <c r="U59" s="58" t="s">
        <v>45</v>
      </c>
      <c r="X59" s="58" t="s">
        <v>250</v>
      </c>
      <c r="Y59" s="58" t="s">
        <v>250</v>
      </c>
      <c r="Z59" s="58" t="s">
        <v>250</v>
      </c>
      <c r="AD59" s="58">
        <v>76.38</v>
      </c>
      <c r="AH59" s="58">
        <v>76.38</v>
      </c>
      <c r="AJ59" s="58" t="s">
        <v>251</v>
      </c>
      <c r="AK59" s="58" t="s">
        <v>74</v>
      </c>
      <c r="AL59" s="58" t="s">
        <v>73</v>
      </c>
    </row>
    <row r="60" spans="1:38" s="28" customFormat="1" ht="13.5" customHeight="1" x14ac:dyDescent="0.4">
      <c r="A60" s="28">
        <v>59</v>
      </c>
      <c r="B60" s="28" t="s">
        <v>37</v>
      </c>
      <c r="C60" s="28" t="s">
        <v>64</v>
      </c>
      <c r="D60" s="28">
        <v>20233141082</v>
      </c>
      <c r="E60" s="28" t="s">
        <v>252</v>
      </c>
      <c r="F60" s="28" t="s">
        <v>40</v>
      </c>
      <c r="G60" s="28" t="s">
        <v>96</v>
      </c>
      <c r="H60" s="28" t="s">
        <v>42</v>
      </c>
      <c r="I60" s="28" t="s">
        <v>77</v>
      </c>
      <c r="J60" s="28">
        <v>362</v>
      </c>
      <c r="K60" s="28">
        <v>91.14</v>
      </c>
      <c r="L60" s="28">
        <v>76.147999999999996</v>
      </c>
      <c r="M60" s="28">
        <v>76.147999999999996</v>
      </c>
      <c r="N60" s="28">
        <f>J60*0.2*0.8+K60*0.2</f>
        <v>76.14800000000001</v>
      </c>
      <c r="O60" s="28" t="s">
        <v>45</v>
      </c>
      <c r="R60" s="28" t="s">
        <v>45</v>
      </c>
      <c r="U60" s="28" t="s">
        <v>45</v>
      </c>
      <c r="X60" s="28">
        <v>76.147999999999996</v>
      </c>
      <c r="Y60" s="28">
        <v>76.147999999999996</v>
      </c>
      <c r="Z60" s="28">
        <v>76.146000000000001</v>
      </c>
      <c r="AD60" s="28">
        <v>76.147999999999996</v>
      </c>
      <c r="AH60" s="28">
        <v>76.146000000000001</v>
      </c>
      <c r="AJ60" s="28" t="s">
        <v>253</v>
      </c>
      <c r="AK60" s="28" t="s">
        <v>60</v>
      </c>
      <c r="AL60" s="28" t="s">
        <v>59</v>
      </c>
    </row>
    <row r="61" spans="1:38" s="28" customFormat="1" ht="13.5" customHeight="1" x14ac:dyDescent="0.4">
      <c r="A61" s="28">
        <v>60</v>
      </c>
      <c r="B61" s="28" t="s">
        <v>37</v>
      </c>
      <c r="C61" s="28" t="s">
        <v>157</v>
      </c>
      <c r="D61" s="28">
        <v>20233141004</v>
      </c>
      <c r="E61" s="28" t="s">
        <v>254</v>
      </c>
      <c r="F61" s="28" t="s">
        <v>40</v>
      </c>
      <c r="G61" s="28" t="s">
        <v>96</v>
      </c>
      <c r="H61" s="28" t="s">
        <v>42</v>
      </c>
      <c r="I61" s="28" t="s">
        <v>77</v>
      </c>
      <c r="J61" s="28">
        <v>350</v>
      </c>
      <c r="K61" s="28">
        <v>84.82</v>
      </c>
      <c r="L61" s="28">
        <v>72.963999999999999</v>
      </c>
      <c r="M61" s="28">
        <f>(J61*0.2)*0.8+K61*0.2</f>
        <v>72.963999999999999</v>
      </c>
      <c r="N61" s="28">
        <f>(J61*0.2)*0.8+K61*0.2</f>
        <v>72.963999999999999</v>
      </c>
      <c r="O61" s="28" t="s">
        <v>45</v>
      </c>
      <c r="P61" s="28" t="s">
        <v>45</v>
      </c>
      <c r="Q61" s="28" t="s">
        <v>45</v>
      </c>
      <c r="R61" s="28" t="s">
        <v>255</v>
      </c>
      <c r="S61" s="28" t="s">
        <v>256</v>
      </c>
      <c r="T61" s="28" t="s">
        <v>256</v>
      </c>
      <c r="U61" s="28" t="s">
        <v>45</v>
      </c>
      <c r="V61" s="28" t="s">
        <v>45</v>
      </c>
      <c r="W61" s="28" t="s">
        <v>45</v>
      </c>
      <c r="X61" s="28">
        <v>75.963999999999999</v>
      </c>
      <c r="Y61" s="28">
        <v>75.963999999999999</v>
      </c>
      <c r="Z61" s="28">
        <v>75.963999999999999</v>
      </c>
      <c r="AA61" s="28" t="s">
        <v>45</v>
      </c>
      <c r="AB61" s="28" t="s">
        <v>45</v>
      </c>
      <c r="AC61" s="28" t="s">
        <v>45</v>
      </c>
      <c r="AD61" s="28">
        <v>72.963999999999999</v>
      </c>
      <c r="AE61" s="28" t="s">
        <v>45</v>
      </c>
      <c r="AF61" s="28" t="s">
        <v>256</v>
      </c>
      <c r="AG61" s="28" t="s">
        <v>45</v>
      </c>
      <c r="AH61" s="28">
        <v>75.963999999999999</v>
      </c>
      <c r="AI61" s="28" t="s">
        <v>45</v>
      </c>
      <c r="AJ61" s="28" t="s">
        <v>257</v>
      </c>
      <c r="AK61" s="28" t="s">
        <v>47</v>
      </c>
      <c r="AL61" s="28" t="s">
        <v>48</v>
      </c>
    </row>
    <row r="62" spans="1:38" s="28" customFormat="1" ht="13.5" customHeight="1" x14ac:dyDescent="0.4">
      <c r="A62" s="28">
        <v>61</v>
      </c>
      <c r="B62" s="28" t="s">
        <v>37</v>
      </c>
      <c r="C62" s="28" t="s">
        <v>157</v>
      </c>
      <c r="D62" s="28">
        <v>20233141016</v>
      </c>
      <c r="E62" s="28" t="s">
        <v>258</v>
      </c>
      <c r="F62" s="28" t="s">
        <v>40</v>
      </c>
      <c r="G62" s="28" t="s">
        <v>96</v>
      </c>
      <c r="H62" s="28" t="s">
        <v>42</v>
      </c>
      <c r="I62" s="28" t="s">
        <v>77</v>
      </c>
      <c r="J62" s="28">
        <v>371</v>
      </c>
      <c r="K62" s="28">
        <v>83</v>
      </c>
      <c r="L62" s="28">
        <v>75.959999999999994</v>
      </c>
      <c r="M62" s="28">
        <f>(J62*0.2)*0.8+K62*0.2</f>
        <v>75.960000000000008</v>
      </c>
      <c r="N62" s="28">
        <f>(J62*0.2)*0.8+K62*0.2</f>
        <v>75.960000000000008</v>
      </c>
      <c r="O62" s="28" t="s">
        <v>45</v>
      </c>
      <c r="P62" s="28" t="s">
        <v>45</v>
      </c>
      <c r="Q62" s="28" t="s">
        <v>45</v>
      </c>
      <c r="R62" s="28" t="s">
        <v>259</v>
      </c>
      <c r="S62" s="28" t="s">
        <v>45</v>
      </c>
      <c r="T62" s="28" t="s">
        <v>45</v>
      </c>
      <c r="U62" s="28" t="s">
        <v>45</v>
      </c>
      <c r="V62" s="28" t="s">
        <v>45</v>
      </c>
      <c r="W62" s="28" t="s">
        <v>45</v>
      </c>
      <c r="X62" s="28">
        <v>77.959999999999994</v>
      </c>
      <c r="Y62" s="28">
        <v>75.959999999999994</v>
      </c>
      <c r="Z62" s="28">
        <v>75.959999999999994</v>
      </c>
      <c r="AA62" s="28" t="s">
        <v>45</v>
      </c>
      <c r="AB62" s="28" t="s">
        <v>260</v>
      </c>
      <c r="AC62" s="28" t="s">
        <v>260</v>
      </c>
      <c r="AD62" s="28">
        <v>75.959999999999994</v>
      </c>
      <c r="AE62" s="28" t="s">
        <v>45</v>
      </c>
      <c r="AF62" s="28" t="s">
        <v>45</v>
      </c>
      <c r="AG62" s="28" t="s">
        <v>45</v>
      </c>
      <c r="AH62" s="28">
        <v>75.959999999999994</v>
      </c>
      <c r="AI62" s="28" t="s">
        <v>260</v>
      </c>
      <c r="AJ62" s="28" t="s">
        <v>261</v>
      </c>
      <c r="AK62" s="28" t="s">
        <v>47</v>
      </c>
      <c r="AL62" s="28" t="s">
        <v>48</v>
      </c>
    </row>
    <row r="63" spans="1:38" s="28" customFormat="1" x14ac:dyDescent="0.4">
      <c r="A63" s="28">
        <v>62</v>
      </c>
      <c r="B63" s="28" t="s">
        <v>37</v>
      </c>
      <c r="C63" s="28" t="s">
        <v>122</v>
      </c>
      <c r="D63" s="28">
        <v>20233141006</v>
      </c>
      <c r="E63" s="28" t="s">
        <v>262</v>
      </c>
      <c r="F63" s="28" t="s">
        <v>40</v>
      </c>
      <c r="G63" s="28" t="s">
        <v>96</v>
      </c>
      <c r="H63" s="28" t="s">
        <v>42</v>
      </c>
      <c r="I63" s="28" t="s">
        <v>77</v>
      </c>
      <c r="J63" s="28">
        <v>363</v>
      </c>
      <c r="K63" s="28">
        <v>89.17</v>
      </c>
      <c r="L63" s="28">
        <v>75.914000000000001</v>
      </c>
      <c r="M63" s="28">
        <f>J63*0.2*0.8+K63*0.2</f>
        <v>75.914000000000016</v>
      </c>
      <c r="N63" s="28">
        <f>J63*0.2*0.8+K63*0.2</f>
        <v>75.914000000000016</v>
      </c>
      <c r="O63" s="28" t="s">
        <v>45</v>
      </c>
      <c r="P63" s="28">
        <v>0</v>
      </c>
      <c r="Q63" s="28">
        <v>0</v>
      </c>
      <c r="R63" s="28">
        <v>2</v>
      </c>
      <c r="S63" s="28">
        <v>0</v>
      </c>
      <c r="T63" s="28">
        <v>0</v>
      </c>
      <c r="U63" s="28" t="s">
        <v>45</v>
      </c>
      <c r="V63" s="28">
        <v>0</v>
      </c>
      <c r="W63" s="28">
        <v>0</v>
      </c>
      <c r="X63" s="28">
        <v>77.914000000000001</v>
      </c>
      <c r="Y63" s="28">
        <f>M63+P63+S63+V63</f>
        <v>75.914000000000016</v>
      </c>
      <c r="Z63" s="28">
        <f>N63+Q63+T63+W63</f>
        <v>75.914000000000016</v>
      </c>
      <c r="AA63" s="28" t="s">
        <v>45</v>
      </c>
      <c r="AB63" s="28" t="s">
        <v>263</v>
      </c>
      <c r="AC63" s="28" t="s">
        <v>263</v>
      </c>
      <c r="AD63" s="28">
        <v>75.914000000000001</v>
      </c>
      <c r="AE63" s="28" t="s">
        <v>45</v>
      </c>
      <c r="AF63" s="28" t="s">
        <v>130</v>
      </c>
      <c r="AG63" s="28" t="s">
        <v>45</v>
      </c>
      <c r="AH63" s="28">
        <v>75.91</v>
      </c>
      <c r="AI63" s="28" t="s">
        <v>264</v>
      </c>
      <c r="AJ63" s="28" t="s">
        <v>199</v>
      </c>
      <c r="AK63" s="28" t="s">
        <v>121</v>
      </c>
      <c r="AL63" s="28" t="s">
        <v>120</v>
      </c>
    </row>
    <row r="64" spans="1:38" s="28" customFormat="1" x14ac:dyDescent="0.4">
      <c r="A64" s="28">
        <v>63</v>
      </c>
      <c r="B64" s="28" t="s">
        <v>37</v>
      </c>
      <c r="C64" s="28" t="s">
        <v>56</v>
      </c>
      <c r="D64" s="28">
        <v>20233141003</v>
      </c>
      <c r="E64" s="28" t="s">
        <v>265</v>
      </c>
      <c r="F64" s="28" t="s">
        <v>40</v>
      </c>
      <c r="G64" s="28" t="s">
        <v>96</v>
      </c>
      <c r="H64" s="28" t="s">
        <v>42</v>
      </c>
      <c r="I64" s="28" t="s">
        <v>77</v>
      </c>
      <c r="J64" s="28">
        <v>364</v>
      </c>
      <c r="K64" s="28">
        <v>87.74</v>
      </c>
      <c r="L64" s="28">
        <v>75.787999999999997</v>
      </c>
      <c r="M64" s="28">
        <f>(J64*0.2*0.8)+K64*0.2</f>
        <v>75.787999999999997</v>
      </c>
      <c r="N64" s="28">
        <v>75.787999999999997</v>
      </c>
      <c r="O64" s="28" t="s">
        <v>45</v>
      </c>
      <c r="R64" s="28" t="s">
        <v>45</v>
      </c>
      <c r="U64" s="28" t="s">
        <v>45</v>
      </c>
      <c r="X64" s="28">
        <v>75.787999999999997</v>
      </c>
      <c r="Y64" s="28">
        <v>75.787999999999997</v>
      </c>
      <c r="Z64" s="28">
        <v>75.787999999999997</v>
      </c>
      <c r="AA64" s="28" t="s">
        <v>45</v>
      </c>
      <c r="AD64" s="28">
        <v>75.787999999999997</v>
      </c>
      <c r="AH64" s="28">
        <v>75.787999999999997</v>
      </c>
      <c r="AJ64" s="28" t="s">
        <v>266</v>
      </c>
      <c r="AK64" s="28" t="s">
        <v>59</v>
      </c>
      <c r="AL64" s="28" t="s">
        <v>60</v>
      </c>
    </row>
    <row r="65" spans="1:38" s="28" customFormat="1" x14ac:dyDescent="0.4">
      <c r="A65" s="28">
        <v>64</v>
      </c>
      <c r="B65" s="28" t="s">
        <v>37</v>
      </c>
      <c r="C65" s="28" t="s">
        <v>49</v>
      </c>
      <c r="D65" s="28">
        <v>20233141098</v>
      </c>
      <c r="E65" s="28" t="s">
        <v>267</v>
      </c>
      <c r="F65" s="28" t="s">
        <v>40</v>
      </c>
      <c r="G65" s="28" t="s">
        <v>96</v>
      </c>
      <c r="H65" s="28" t="s">
        <v>42</v>
      </c>
      <c r="I65" s="28" t="s">
        <v>77</v>
      </c>
      <c r="J65" s="28">
        <v>352</v>
      </c>
      <c r="K65" s="28">
        <v>87.34</v>
      </c>
      <c r="L65" s="28">
        <v>73.787999999999997</v>
      </c>
      <c r="M65" s="28">
        <v>73.787999999999997</v>
      </c>
      <c r="N65" s="28">
        <f>(J65*0.2)*0.8+K65*0.2</f>
        <v>73.788000000000011</v>
      </c>
      <c r="O65" s="28" t="s">
        <v>45</v>
      </c>
      <c r="R65" s="28" t="s">
        <v>268</v>
      </c>
      <c r="U65" s="28" t="s">
        <v>45</v>
      </c>
      <c r="X65" s="28">
        <v>75.787999999999997</v>
      </c>
      <c r="Y65" s="28">
        <v>75.787999999999997</v>
      </c>
      <c r="Z65" s="28">
        <v>75.787999999999997</v>
      </c>
      <c r="AD65" s="28">
        <v>75.787999999999997</v>
      </c>
      <c r="AH65" s="28">
        <v>75.787999999999997</v>
      </c>
      <c r="AJ65" s="28" t="s">
        <v>269</v>
      </c>
      <c r="AK65" s="28" t="s">
        <v>48</v>
      </c>
      <c r="AL65" s="28" t="s">
        <v>47</v>
      </c>
    </row>
    <row r="66" spans="1:38" s="28" customFormat="1" x14ac:dyDescent="0.4">
      <c r="A66" s="28">
        <v>65</v>
      </c>
      <c r="B66" s="28" t="s">
        <v>37</v>
      </c>
      <c r="C66" s="28" t="s">
        <v>115</v>
      </c>
      <c r="D66" s="28">
        <v>20233141051</v>
      </c>
      <c r="E66" s="28" t="s">
        <v>270</v>
      </c>
      <c r="F66" s="28" t="s">
        <v>40</v>
      </c>
      <c r="G66" s="28" t="s">
        <v>96</v>
      </c>
      <c r="H66" s="28" t="s">
        <v>42</v>
      </c>
      <c r="I66" s="28" t="s">
        <v>77</v>
      </c>
      <c r="J66" s="28">
        <v>372</v>
      </c>
      <c r="K66" s="28">
        <v>81.260000000000005</v>
      </c>
      <c r="L66" s="28">
        <v>75.772000000000006</v>
      </c>
      <c r="M66" s="28">
        <v>75.772000000000006</v>
      </c>
      <c r="N66" s="28">
        <v>75.772000000000006</v>
      </c>
      <c r="X66" s="28">
        <v>75.772000000000006</v>
      </c>
      <c r="Y66" s="28">
        <v>75.772000000000006</v>
      </c>
      <c r="Z66" s="28">
        <v>75.772000000000006</v>
      </c>
      <c r="AD66" s="28">
        <v>75.772000000000006</v>
      </c>
      <c r="AH66" s="61">
        <v>75.772000000000006</v>
      </c>
      <c r="AJ66" s="28" t="s">
        <v>189</v>
      </c>
      <c r="AK66" s="28" t="s">
        <v>120</v>
      </c>
      <c r="AL66" s="28" t="s">
        <v>121</v>
      </c>
    </row>
    <row r="67" spans="1:38" s="28" customFormat="1" x14ac:dyDescent="0.4">
      <c r="A67" s="28">
        <v>66</v>
      </c>
      <c r="B67" s="28" t="s">
        <v>102</v>
      </c>
      <c r="C67" s="28" t="s">
        <v>103</v>
      </c>
      <c r="D67" s="28">
        <v>20233141085</v>
      </c>
      <c r="E67" s="28" t="s">
        <v>271</v>
      </c>
      <c r="F67" s="28" t="s">
        <v>187</v>
      </c>
      <c r="G67" s="28" t="s">
        <v>106</v>
      </c>
      <c r="H67" s="28" t="s">
        <v>107</v>
      </c>
      <c r="I67" s="28" t="s">
        <v>108</v>
      </c>
      <c r="J67" s="28">
        <v>370</v>
      </c>
      <c r="K67" s="28">
        <v>82.86</v>
      </c>
      <c r="L67" s="28">
        <v>75.772000000000006</v>
      </c>
      <c r="M67" s="28">
        <v>75.772000000000006</v>
      </c>
      <c r="N67" s="28">
        <v>75.772000000000006</v>
      </c>
      <c r="O67" s="28" t="s">
        <v>109</v>
      </c>
      <c r="R67" s="28" t="s">
        <v>45</v>
      </c>
      <c r="U67" s="28" t="s">
        <v>45</v>
      </c>
      <c r="X67" s="28" t="s">
        <v>272</v>
      </c>
      <c r="Y67" s="28" t="s">
        <v>272</v>
      </c>
      <c r="Z67" s="28" t="s">
        <v>272</v>
      </c>
      <c r="AD67" s="28">
        <v>75.772000000000006</v>
      </c>
      <c r="AH67" s="28">
        <v>75.77</v>
      </c>
      <c r="AJ67" s="28" t="s">
        <v>273</v>
      </c>
      <c r="AK67" s="28" t="s">
        <v>74</v>
      </c>
      <c r="AL67" s="28" t="s">
        <v>73</v>
      </c>
    </row>
    <row r="68" spans="1:38" s="28" customFormat="1" x14ac:dyDescent="0.4">
      <c r="A68" s="28">
        <v>67</v>
      </c>
      <c r="B68" s="28" t="s">
        <v>37</v>
      </c>
      <c r="C68" s="28" t="s">
        <v>122</v>
      </c>
      <c r="D68" s="28">
        <v>20233141099</v>
      </c>
      <c r="E68" s="28" t="s">
        <v>274</v>
      </c>
      <c r="F68" s="28" t="s">
        <v>40</v>
      </c>
      <c r="G68" s="28" t="s">
        <v>96</v>
      </c>
      <c r="H68" s="28" t="s">
        <v>42</v>
      </c>
      <c r="I68" s="28" t="s">
        <v>77</v>
      </c>
      <c r="J68" s="28">
        <v>371</v>
      </c>
      <c r="K68" s="28">
        <v>81.78</v>
      </c>
      <c r="L68" s="28">
        <v>75.715999999999994</v>
      </c>
      <c r="M68" s="28">
        <f>J68*0.2*0.8+K68*0.2</f>
        <v>75.716000000000008</v>
      </c>
      <c r="N68" s="28">
        <f>J68*0.2*0.8+K68*0.2</f>
        <v>75.716000000000008</v>
      </c>
      <c r="O68" s="28" t="s">
        <v>45</v>
      </c>
      <c r="P68" s="28">
        <v>0</v>
      </c>
      <c r="Q68" s="28">
        <v>0</v>
      </c>
      <c r="R68" s="28" t="s">
        <v>45</v>
      </c>
      <c r="S68" s="28">
        <v>0</v>
      </c>
      <c r="T68" s="28">
        <v>0</v>
      </c>
      <c r="U68" s="28" t="s">
        <v>45</v>
      </c>
      <c r="V68" s="28">
        <v>0</v>
      </c>
      <c r="W68" s="28">
        <v>0</v>
      </c>
      <c r="X68" s="28">
        <v>75.715999999999994</v>
      </c>
      <c r="Y68" s="28">
        <f>M68+P68+S68+V68</f>
        <v>75.716000000000008</v>
      </c>
      <c r="Z68" s="28">
        <f>N68+Q68+T68+W68</f>
        <v>75.716000000000008</v>
      </c>
      <c r="AA68" s="28" t="s">
        <v>45</v>
      </c>
      <c r="AD68" s="28">
        <v>75.715999999999994</v>
      </c>
      <c r="AE68" s="28" t="s">
        <v>45</v>
      </c>
      <c r="AF68" s="28" t="s">
        <v>45</v>
      </c>
      <c r="AG68" s="28" t="s">
        <v>45</v>
      </c>
      <c r="AH68" s="28">
        <v>75.72</v>
      </c>
      <c r="AJ68" s="28" t="s">
        <v>211</v>
      </c>
      <c r="AK68" s="28" t="s">
        <v>121</v>
      </c>
      <c r="AL68" s="28" t="s">
        <v>120</v>
      </c>
    </row>
    <row r="69" spans="1:38" s="28" customFormat="1" x14ac:dyDescent="0.4">
      <c r="A69" s="28">
        <v>68</v>
      </c>
      <c r="B69" s="28" t="s">
        <v>102</v>
      </c>
      <c r="C69" s="28" t="s">
        <v>103</v>
      </c>
      <c r="D69" s="28">
        <v>20233141101</v>
      </c>
      <c r="E69" s="28" t="s">
        <v>275</v>
      </c>
      <c r="F69" s="28" t="s">
        <v>105</v>
      </c>
      <c r="G69" s="28" t="s">
        <v>106</v>
      </c>
      <c r="H69" s="28" t="s">
        <v>107</v>
      </c>
      <c r="I69" s="28" t="s">
        <v>108</v>
      </c>
      <c r="J69" s="28">
        <v>366</v>
      </c>
      <c r="K69" s="28">
        <v>84.92</v>
      </c>
      <c r="L69" s="28">
        <v>75.543999999999997</v>
      </c>
      <c r="M69" s="28">
        <v>75.543999999999997</v>
      </c>
      <c r="N69" s="28">
        <v>75.543999999999997</v>
      </c>
      <c r="O69" s="28" t="s">
        <v>109</v>
      </c>
      <c r="R69" s="28" t="s">
        <v>109</v>
      </c>
      <c r="U69" s="28" t="s">
        <v>109</v>
      </c>
      <c r="X69" s="28">
        <v>75.543999999999997</v>
      </c>
      <c r="Y69" s="28">
        <v>75.543999999999997</v>
      </c>
      <c r="Z69" s="28">
        <v>75.543999999999997</v>
      </c>
      <c r="AD69" s="28">
        <v>75.543999999999997</v>
      </c>
      <c r="AH69" s="28">
        <v>75.540000000000006</v>
      </c>
      <c r="AJ69" s="28" t="s">
        <v>276</v>
      </c>
      <c r="AK69" s="28" t="s">
        <v>74</v>
      </c>
      <c r="AL69" s="28" t="s">
        <v>73</v>
      </c>
    </row>
    <row r="70" spans="1:38" s="28" customFormat="1" x14ac:dyDescent="0.4">
      <c r="A70" s="28">
        <v>69</v>
      </c>
      <c r="B70" s="28" t="s">
        <v>37</v>
      </c>
      <c r="C70" s="28" t="s">
        <v>64</v>
      </c>
      <c r="D70" s="28">
        <v>20233141049</v>
      </c>
      <c r="E70" s="28" t="s">
        <v>277</v>
      </c>
      <c r="F70" s="28" t="s">
        <v>40</v>
      </c>
      <c r="G70" s="28" t="s">
        <v>96</v>
      </c>
      <c r="H70" s="28" t="s">
        <v>42</v>
      </c>
      <c r="I70" s="28" t="s">
        <v>77</v>
      </c>
      <c r="J70" s="28">
        <v>357</v>
      </c>
      <c r="K70" s="28">
        <v>91.52</v>
      </c>
      <c r="L70" s="28">
        <v>75.424000000000007</v>
      </c>
      <c r="M70" s="28">
        <v>75.424000000000007</v>
      </c>
      <c r="N70" s="28">
        <f>J70*0.2*0.8+K70*0.2</f>
        <v>75.424000000000007</v>
      </c>
      <c r="O70" s="28" t="s">
        <v>278</v>
      </c>
      <c r="R70" s="28">
        <v>0</v>
      </c>
      <c r="U70" s="28">
        <v>0</v>
      </c>
      <c r="X70" s="28">
        <v>78.424000000000007</v>
      </c>
      <c r="Y70" s="28">
        <v>75.424000000000007</v>
      </c>
      <c r="Z70" s="28">
        <v>75.424000000000007</v>
      </c>
      <c r="AB70" s="28" t="s">
        <v>279</v>
      </c>
      <c r="AC70" s="28" t="s">
        <v>279</v>
      </c>
      <c r="AD70" s="28">
        <v>75.424000000000007</v>
      </c>
      <c r="AH70" s="28">
        <v>75.424000000000007</v>
      </c>
      <c r="AI70" s="28" t="s">
        <v>279</v>
      </c>
      <c r="AJ70" s="28" t="s">
        <v>224</v>
      </c>
      <c r="AK70" s="28" t="s">
        <v>60</v>
      </c>
      <c r="AL70" s="28" t="s">
        <v>59</v>
      </c>
    </row>
    <row r="71" spans="1:38" s="28" customFormat="1" x14ac:dyDescent="0.4">
      <c r="A71" s="28">
        <v>70</v>
      </c>
      <c r="B71" s="28" t="s">
        <v>37</v>
      </c>
      <c r="C71" s="28" t="s">
        <v>69</v>
      </c>
      <c r="D71" s="28" t="s">
        <v>280</v>
      </c>
      <c r="E71" s="28" t="s">
        <v>281</v>
      </c>
      <c r="F71" s="28" t="s">
        <v>40</v>
      </c>
      <c r="G71" s="28" t="s">
        <v>96</v>
      </c>
      <c r="H71" s="28" t="s">
        <v>42</v>
      </c>
      <c r="I71" s="28" t="s">
        <v>77</v>
      </c>
      <c r="J71" s="28">
        <v>370</v>
      </c>
      <c r="K71" s="28">
        <v>80.78</v>
      </c>
      <c r="L71" s="28">
        <v>75.355999999999995</v>
      </c>
      <c r="M71" s="28">
        <f>J71*0.2*0.8+K71*0.2</f>
        <v>75.356000000000009</v>
      </c>
      <c r="N71" s="28">
        <v>75.36</v>
      </c>
      <c r="X71" s="28">
        <v>75.355999999999995</v>
      </c>
      <c r="Y71" s="28">
        <v>75.36</v>
      </c>
      <c r="Z71" s="28">
        <v>75.36</v>
      </c>
      <c r="AD71" s="28">
        <v>75.355999999999995</v>
      </c>
      <c r="AH71" s="28">
        <v>75.36</v>
      </c>
      <c r="AJ71" s="28" t="s">
        <v>227</v>
      </c>
      <c r="AK71" s="28" t="s">
        <v>73</v>
      </c>
    </row>
    <row r="72" spans="1:38" s="28" customFormat="1" x14ac:dyDescent="0.4">
      <c r="A72" s="28">
        <v>71</v>
      </c>
      <c r="B72" s="28" t="s">
        <v>37</v>
      </c>
      <c r="C72" s="28" t="s">
        <v>157</v>
      </c>
      <c r="D72" s="28">
        <v>20233141027</v>
      </c>
      <c r="E72" s="28" t="s">
        <v>282</v>
      </c>
      <c r="F72" s="28" t="s">
        <v>40</v>
      </c>
      <c r="G72" s="28" t="s">
        <v>96</v>
      </c>
      <c r="H72" s="28" t="s">
        <v>42</v>
      </c>
      <c r="I72" s="28" t="s">
        <v>77</v>
      </c>
      <c r="J72" s="28">
        <v>366</v>
      </c>
      <c r="K72" s="28">
        <v>83.7</v>
      </c>
      <c r="L72" s="28">
        <v>75.3</v>
      </c>
      <c r="M72" s="28">
        <f>(J72*0.2)*0.8+K72*0.2</f>
        <v>75.300000000000011</v>
      </c>
      <c r="N72" s="28">
        <f>(J72*0.2)*0.8+K72*0.2</f>
        <v>75.300000000000011</v>
      </c>
      <c r="O72" s="28" t="s">
        <v>45</v>
      </c>
      <c r="P72" s="28" t="s">
        <v>45</v>
      </c>
      <c r="Q72" s="28" t="s">
        <v>45</v>
      </c>
      <c r="R72" s="28" t="s">
        <v>45</v>
      </c>
      <c r="S72" s="28" t="s">
        <v>45</v>
      </c>
      <c r="T72" s="28" t="s">
        <v>45</v>
      </c>
      <c r="U72" s="28" t="s">
        <v>45</v>
      </c>
      <c r="V72" s="28" t="s">
        <v>45</v>
      </c>
      <c r="W72" s="28" t="s">
        <v>45</v>
      </c>
      <c r="X72" s="28">
        <v>75.3</v>
      </c>
      <c r="Y72" s="28">
        <v>75.3</v>
      </c>
      <c r="Z72" s="28">
        <v>75.3</v>
      </c>
      <c r="AA72" s="28" t="s">
        <v>45</v>
      </c>
      <c r="AB72" s="28" t="s">
        <v>45</v>
      </c>
      <c r="AC72" s="28" t="s">
        <v>45</v>
      </c>
      <c r="AD72" s="28">
        <v>75.3</v>
      </c>
      <c r="AE72" s="28" t="s">
        <v>45</v>
      </c>
      <c r="AF72" s="28" t="s">
        <v>45</v>
      </c>
      <c r="AG72" s="28" t="s">
        <v>45</v>
      </c>
      <c r="AH72" s="28">
        <v>75.3</v>
      </c>
      <c r="AI72" s="28" t="s">
        <v>45</v>
      </c>
      <c r="AJ72" s="28" t="s">
        <v>94</v>
      </c>
      <c r="AK72" s="28" t="s">
        <v>47</v>
      </c>
      <c r="AL72" s="28" t="s">
        <v>48</v>
      </c>
    </row>
    <row r="73" spans="1:38" s="28" customFormat="1" x14ac:dyDescent="0.4">
      <c r="A73" s="28">
        <v>72</v>
      </c>
      <c r="B73" s="28" t="s">
        <v>37</v>
      </c>
      <c r="C73" s="28" t="s">
        <v>56</v>
      </c>
      <c r="D73" s="28">
        <v>20233141103</v>
      </c>
      <c r="E73" s="28" t="s">
        <v>283</v>
      </c>
      <c r="F73" s="28" t="s">
        <v>40</v>
      </c>
      <c r="G73" s="28" t="s">
        <v>96</v>
      </c>
      <c r="H73" s="28" t="s">
        <v>42</v>
      </c>
      <c r="I73" s="28" t="s">
        <v>77</v>
      </c>
      <c r="J73" s="28">
        <v>360</v>
      </c>
      <c r="K73" s="28">
        <v>88.3</v>
      </c>
      <c r="L73" s="28">
        <v>75.260000000000005</v>
      </c>
      <c r="M73" s="28">
        <f>(J73*0.2*0.8)+K73*0.2</f>
        <v>75.260000000000005</v>
      </c>
      <c r="N73" s="28">
        <v>75.260000000000005</v>
      </c>
      <c r="O73" s="28" t="s">
        <v>45</v>
      </c>
      <c r="R73" s="28" t="s">
        <v>45</v>
      </c>
      <c r="U73" s="28" t="s">
        <v>45</v>
      </c>
      <c r="X73" s="28">
        <v>75.260000000000005</v>
      </c>
      <c r="Y73" s="28">
        <v>75.260000000000005</v>
      </c>
      <c r="Z73" s="28">
        <v>75.260000000000005</v>
      </c>
      <c r="AA73" s="28" t="s">
        <v>45</v>
      </c>
      <c r="AD73" s="28">
        <v>75.260000000000005</v>
      </c>
      <c r="AH73" s="28">
        <v>75.260000000000005</v>
      </c>
      <c r="AJ73" s="28" t="s">
        <v>63</v>
      </c>
      <c r="AK73" s="28" t="s">
        <v>59</v>
      </c>
      <c r="AL73" s="28" t="s">
        <v>60</v>
      </c>
    </row>
    <row r="74" spans="1:38" s="28" customFormat="1" x14ac:dyDescent="0.4">
      <c r="A74" s="28">
        <v>73</v>
      </c>
      <c r="B74" s="28" t="s">
        <v>37</v>
      </c>
      <c r="C74" s="28" t="s">
        <v>122</v>
      </c>
      <c r="D74" s="28">
        <v>20233141043</v>
      </c>
      <c r="E74" s="28" t="s">
        <v>284</v>
      </c>
      <c r="F74" s="28" t="s">
        <v>40</v>
      </c>
      <c r="G74" s="28" t="s">
        <v>96</v>
      </c>
      <c r="H74" s="28" t="s">
        <v>42</v>
      </c>
      <c r="I74" s="28" t="s">
        <v>77</v>
      </c>
      <c r="J74" s="28">
        <v>362</v>
      </c>
      <c r="K74" s="28">
        <v>86.84</v>
      </c>
      <c r="L74" s="28">
        <v>75.287999999999997</v>
      </c>
      <c r="M74" s="28">
        <f>J74*0.2*0.8+K74*0.2</f>
        <v>75.288000000000011</v>
      </c>
      <c r="N74" s="28">
        <f>J74*0.2*0.8+K74*0.2</f>
        <v>75.288000000000011</v>
      </c>
      <c r="O74" s="28" t="s">
        <v>45</v>
      </c>
      <c r="P74" s="28">
        <v>0</v>
      </c>
      <c r="Q74" s="28">
        <v>0</v>
      </c>
      <c r="R74" s="28" t="s">
        <v>45</v>
      </c>
      <c r="S74" s="28">
        <v>0</v>
      </c>
      <c r="T74" s="28">
        <v>0</v>
      </c>
      <c r="U74" s="28" t="s">
        <v>45</v>
      </c>
      <c r="V74" s="28">
        <v>0</v>
      </c>
      <c r="W74" s="28">
        <v>0</v>
      </c>
      <c r="X74" s="28">
        <v>75.287999999999997</v>
      </c>
      <c r="Y74" s="28">
        <f>M74+P74+S74+V74</f>
        <v>75.288000000000011</v>
      </c>
      <c r="Z74" s="28">
        <f>N74+Q74+T74+W74</f>
        <v>75.288000000000011</v>
      </c>
      <c r="AA74" s="28" t="s">
        <v>45</v>
      </c>
      <c r="AD74" s="28">
        <v>75.287999999999997</v>
      </c>
      <c r="AE74" s="28" t="s">
        <v>45</v>
      </c>
      <c r="AF74" s="28" t="s">
        <v>45</v>
      </c>
      <c r="AG74" s="28" t="s">
        <v>45</v>
      </c>
      <c r="AH74" s="28">
        <v>75.2</v>
      </c>
      <c r="AJ74" s="28" t="s">
        <v>285</v>
      </c>
      <c r="AK74" s="28" t="s">
        <v>121</v>
      </c>
      <c r="AL74" s="28" t="s">
        <v>120</v>
      </c>
    </row>
    <row r="75" spans="1:38" s="28" customFormat="1" x14ac:dyDescent="0.4">
      <c r="A75" s="28">
        <v>74</v>
      </c>
      <c r="B75" s="28" t="s">
        <v>102</v>
      </c>
      <c r="C75" s="28" t="s">
        <v>103</v>
      </c>
      <c r="D75" s="28">
        <v>20233141020</v>
      </c>
      <c r="E75" s="28" t="s">
        <v>286</v>
      </c>
      <c r="F75" s="28" t="s">
        <v>187</v>
      </c>
      <c r="G75" s="28" t="s">
        <v>106</v>
      </c>
      <c r="H75" s="28" t="s">
        <v>107</v>
      </c>
      <c r="I75" s="28" t="s">
        <v>108</v>
      </c>
      <c r="J75" s="28">
        <v>357</v>
      </c>
      <c r="K75" s="28">
        <v>90.3</v>
      </c>
      <c r="L75" s="28">
        <v>75.180000000000007</v>
      </c>
      <c r="M75" s="28">
        <v>75.180000000000007</v>
      </c>
      <c r="N75" s="28">
        <v>75.180000000000007</v>
      </c>
      <c r="O75" s="28" t="s">
        <v>109</v>
      </c>
      <c r="R75" s="28" t="s">
        <v>109</v>
      </c>
      <c r="U75" s="28" t="s">
        <v>109</v>
      </c>
      <c r="X75" s="28">
        <v>75.180000000000007</v>
      </c>
      <c r="Y75" s="28">
        <v>75.180000000000007</v>
      </c>
      <c r="Z75" s="28">
        <v>75.180000000000007</v>
      </c>
      <c r="AD75" s="28">
        <v>75.180000000000007</v>
      </c>
      <c r="AH75" s="28">
        <v>75.180000000000007</v>
      </c>
      <c r="AJ75" s="28" t="s">
        <v>247</v>
      </c>
      <c r="AK75" s="28" t="s">
        <v>74</v>
      </c>
      <c r="AL75" s="28" t="s">
        <v>73</v>
      </c>
    </row>
    <row r="76" spans="1:38" s="28" customFormat="1" x14ac:dyDescent="0.4">
      <c r="A76" s="28">
        <v>75</v>
      </c>
      <c r="B76" s="28" t="s">
        <v>102</v>
      </c>
      <c r="C76" s="28" t="s">
        <v>103</v>
      </c>
      <c r="D76" s="28">
        <v>20233141009</v>
      </c>
      <c r="E76" s="28" t="s">
        <v>287</v>
      </c>
      <c r="F76" s="28" t="s">
        <v>105</v>
      </c>
      <c r="G76" s="28" t="s">
        <v>106</v>
      </c>
      <c r="H76" s="28" t="s">
        <v>107</v>
      </c>
      <c r="I76" s="28" t="s">
        <v>108</v>
      </c>
      <c r="J76" s="28">
        <v>360</v>
      </c>
      <c r="K76" s="28">
        <v>87.92</v>
      </c>
      <c r="L76" s="28">
        <v>75.183999999999997</v>
      </c>
      <c r="M76" s="28">
        <v>75.183999999999997</v>
      </c>
      <c r="N76" s="28">
        <v>75.183999999999997</v>
      </c>
      <c r="O76" s="28" t="s">
        <v>109</v>
      </c>
      <c r="R76" s="28" t="s">
        <v>109</v>
      </c>
      <c r="U76" s="28" t="s">
        <v>45</v>
      </c>
      <c r="X76" s="28">
        <v>75.183999999999997</v>
      </c>
      <c r="Y76" s="28">
        <v>75.183999999999997</v>
      </c>
      <c r="Z76" s="28">
        <v>75.183999999999997</v>
      </c>
      <c r="AD76" s="28">
        <v>75.183999999999997</v>
      </c>
      <c r="AH76" s="28">
        <v>75.180000000000007</v>
      </c>
      <c r="AJ76" s="28" t="s">
        <v>288</v>
      </c>
      <c r="AK76" s="28" t="s">
        <v>74</v>
      </c>
      <c r="AL76" s="28" t="s">
        <v>73</v>
      </c>
    </row>
    <row r="77" spans="1:38" s="28" customFormat="1" x14ac:dyDescent="0.4">
      <c r="A77" s="28">
        <v>76</v>
      </c>
      <c r="B77" s="28" t="s">
        <v>37</v>
      </c>
      <c r="C77" s="28" t="s">
        <v>64</v>
      </c>
      <c r="D77" s="28">
        <v>20233141036</v>
      </c>
      <c r="E77" s="28" t="s">
        <v>289</v>
      </c>
      <c r="F77" s="28" t="s">
        <v>40</v>
      </c>
      <c r="G77" s="28" t="s">
        <v>96</v>
      </c>
      <c r="H77" s="28" t="s">
        <v>42</v>
      </c>
      <c r="I77" s="28" t="s">
        <v>290</v>
      </c>
      <c r="J77" s="28">
        <v>353</v>
      </c>
      <c r="K77" s="28">
        <v>87.96</v>
      </c>
      <c r="L77" s="28">
        <v>74.072000000000003</v>
      </c>
      <c r="M77" s="28">
        <v>74.072000000000003</v>
      </c>
      <c r="N77" s="28">
        <f>J77*0.2*0.8+K77*0.2</f>
        <v>74.072000000000003</v>
      </c>
      <c r="R77" s="28" t="s">
        <v>291</v>
      </c>
      <c r="S77" s="28">
        <v>1</v>
      </c>
      <c r="T77" s="28">
        <v>1</v>
      </c>
      <c r="X77" s="28">
        <v>79.072000000000003</v>
      </c>
      <c r="Y77" s="28">
        <v>75.072000000000003</v>
      </c>
      <c r="Z77" s="28">
        <v>75.072000000000003</v>
      </c>
      <c r="AB77" s="28" t="s">
        <v>292</v>
      </c>
      <c r="AC77" s="28" t="s">
        <v>292</v>
      </c>
      <c r="AD77" s="28">
        <v>74.072000000000003</v>
      </c>
      <c r="AF77" s="28">
        <v>1</v>
      </c>
      <c r="AH77" s="28">
        <v>75.072000000000003</v>
      </c>
      <c r="AI77" s="28" t="s">
        <v>292</v>
      </c>
      <c r="AJ77" s="28" t="s">
        <v>293</v>
      </c>
      <c r="AK77" s="28" t="s">
        <v>60</v>
      </c>
      <c r="AL77" s="28" t="s">
        <v>59</v>
      </c>
    </row>
    <row r="78" spans="1:38" s="28" customFormat="1" x14ac:dyDescent="0.4">
      <c r="A78" s="28">
        <v>77</v>
      </c>
      <c r="B78" s="28" t="s">
        <v>37</v>
      </c>
      <c r="C78" s="28" t="s">
        <v>69</v>
      </c>
      <c r="D78" s="28" t="s">
        <v>294</v>
      </c>
      <c r="E78" s="28" t="s">
        <v>295</v>
      </c>
      <c r="F78" s="28" t="s">
        <v>66</v>
      </c>
      <c r="G78" s="28" t="s">
        <v>96</v>
      </c>
      <c r="H78" s="28" t="s">
        <v>42</v>
      </c>
      <c r="I78" s="28" t="s">
        <v>77</v>
      </c>
      <c r="J78" s="28">
        <v>356</v>
      </c>
      <c r="K78" s="28">
        <v>90.34</v>
      </c>
      <c r="L78" s="28">
        <v>75.028000000000006</v>
      </c>
      <c r="M78" s="28">
        <f>J78*0.2*0.8+K78*0.2</f>
        <v>75.028000000000006</v>
      </c>
      <c r="N78" s="28">
        <v>75.03</v>
      </c>
      <c r="X78" s="28">
        <v>75.028000000000006</v>
      </c>
      <c r="Y78" s="28">
        <v>75.03</v>
      </c>
      <c r="Z78" s="28">
        <v>75.03</v>
      </c>
      <c r="AD78" s="28">
        <v>75.028000000000006</v>
      </c>
      <c r="AH78" s="28">
        <v>75.03</v>
      </c>
      <c r="AJ78" s="28" t="s">
        <v>127</v>
      </c>
      <c r="AK78" s="28" t="s">
        <v>73</v>
      </c>
    </row>
    <row r="79" spans="1:38" s="28" customFormat="1" x14ac:dyDescent="0.4">
      <c r="A79" s="28">
        <v>78</v>
      </c>
      <c r="B79" s="28" t="s">
        <v>37</v>
      </c>
      <c r="C79" s="28" t="s">
        <v>157</v>
      </c>
      <c r="D79" s="28">
        <v>20233141104</v>
      </c>
      <c r="E79" s="28" t="s">
        <v>296</v>
      </c>
      <c r="F79" s="28" t="s">
        <v>40</v>
      </c>
      <c r="G79" s="28" t="s">
        <v>96</v>
      </c>
      <c r="H79" s="28" t="s">
        <v>42</v>
      </c>
      <c r="I79" s="28" t="s">
        <v>77</v>
      </c>
      <c r="J79" s="28">
        <v>359</v>
      </c>
      <c r="K79" s="28">
        <v>86.44</v>
      </c>
      <c r="L79" s="28">
        <v>74.727999999999994</v>
      </c>
      <c r="M79" s="28">
        <f>(J79*0.2)*0.8+K79*0.2</f>
        <v>74.727999999999994</v>
      </c>
      <c r="N79" s="28">
        <f>(J79*0.2)*0.8+K79*0.2</f>
        <v>74.727999999999994</v>
      </c>
      <c r="O79" s="28" t="s">
        <v>45</v>
      </c>
      <c r="P79" s="28" t="s">
        <v>45</v>
      </c>
      <c r="Q79" s="28" t="s">
        <v>45</v>
      </c>
      <c r="R79" s="28" t="s">
        <v>45</v>
      </c>
      <c r="S79" s="28" t="s">
        <v>45</v>
      </c>
      <c r="T79" s="28" t="s">
        <v>45</v>
      </c>
      <c r="U79" s="28" t="s">
        <v>45</v>
      </c>
      <c r="V79" s="28" t="s">
        <v>45</v>
      </c>
      <c r="W79" s="28" t="s">
        <v>45</v>
      </c>
      <c r="X79" s="28">
        <v>74.727999999999994</v>
      </c>
      <c r="Y79" s="28">
        <v>74.727999999999994</v>
      </c>
      <c r="Z79" s="28">
        <v>74.727999999999994</v>
      </c>
      <c r="AA79" s="28" t="s">
        <v>45</v>
      </c>
      <c r="AB79" s="28" t="s">
        <v>45</v>
      </c>
      <c r="AC79" s="28" t="s">
        <v>45</v>
      </c>
      <c r="AD79" s="28">
        <v>74.727999999999994</v>
      </c>
      <c r="AE79" s="28" t="s">
        <v>45</v>
      </c>
      <c r="AF79" s="28" t="s">
        <v>45</v>
      </c>
      <c r="AG79" s="28" t="s">
        <v>45</v>
      </c>
      <c r="AH79" s="28">
        <v>74.727999999999994</v>
      </c>
      <c r="AI79" s="28" t="s">
        <v>45</v>
      </c>
      <c r="AJ79" s="28" t="s">
        <v>201</v>
      </c>
      <c r="AK79" s="28" t="s">
        <v>47</v>
      </c>
      <c r="AL79" s="28" t="s">
        <v>48</v>
      </c>
    </row>
    <row r="80" spans="1:38" s="28" customFormat="1" x14ac:dyDescent="0.4">
      <c r="A80" s="28">
        <v>79</v>
      </c>
      <c r="B80" s="28" t="s">
        <v>37</v>
      </c>
      <c r="C80" s="28" t="s">
        <v>122</v>
      </c>
      <c r="D80" s="28" t="s">
        <v>297</v>
      </c>
      <c r="E80" s="28" t="s">
        <v>298</v>
      </c>
      <c r="F80" s="28" t="s">
        <v>66</v>
      </c>
      <c r="G80" s="28" t="s">
        <v>96</v>
      </c>
      <c r="H80" s="28" t="s">
        <v>42</v>
      </c>
      <c r="I80" s="28" t="s">
        <v>77</v>
      </c>
      <c r="J80" s="28">
        <v>363</v>
      </c>
      <c r="K80" s="28">
        <v>82.93</v>
      </c>
      <c r="L80" s="28">
        <v>74.665999999999997</v>
      </c>
      <c r="M80" s="28">
        <f>J80*0.2*0.8+K80*0.2</f>
        <v>74.666000000000011</v>
      </c>
      <c r="N80" s="28">
        <f>J80*0.2*0.8+K80*0.2</f>
        <v>74.666000000000011</v>
      </c>
      <c r="O80" s="28" t="s">
        <v>45</v>
      </c>
      <c r="P80" s="28">
        <v>0</v>
      </c>
      <c r="Q80" s="28">
        <v>0</v>
      </c>
      <c r="R80" s="28" t="s">
        <v>45</v>
      </c>
      <c r="S80" s="28">
        <v>0</v>
      </c>
      <c r="T80" s="28">
        <v>0</v>
      </c>
      <c r="U80" s="28" t="s">
        <v>45</v>
      </c>
      <c r="V80" s="28">
        <v>0</v>
      </c>
      <c r="W80" s="28">
        <v>0</v>
      </c>
      <c r="X80" s="28">
        <v>74.665999999999997</v>
      </c>
      <c r="Y80" s="28">
        <f>M80+P80+S80+V80</f>
        <v>74.666000000000011</v>
      </c>
      <c r="Z80" s="28">
        <f>N80+Q80+T80+W80</f>
        <v>74.666000000000011</v>
      </c>
      <c r="AA80" s="28" t="s">
        <v>45</v>
      </c>
      <c r="AD80" s="28">
        <v>74.665999999999997</v>
      </c>
      <c r="AE80" s="28" t="s">
        <v>45</v>
      </c>
      <c r="AF80" s="28" t="s">
        <v>45</v>
      </c>
      <c r="AG80" s="28" t="s">
        <v>45</v>
      </c>
      <c r="AH80" s="28">
        <v>74.67</v>
      </c>
      <c r="AJ80" s="28" t="s">
        <v>135</v>
      </c>
      <c r="AK80" s="28" t="s">
        <v>121</v>
      </c>
      <c r="AL80" s="28" t="s">
        <v>120</v>
      </c>
    </row>
    <row r="81" spans="1:38" s="28" customFormat="1" x14ac:dyDescent="0.4">
      <c r="A81" s="28">
        <v>80</v>
      </c>
      <c r="B81" s="28" t="s">
        <v>37</v>
      </c>
      <c r="C81" s="28" t="s">
        <v>56</v>
      </c>
      <c r="D81" s="28">
        <v>20233141119</v>
      </c>
      <c r="E81" s="28" t="s">
        <v>299</v>
      </c>
      <c r="F81" s="28" t="s">
        <v>66</v>
      </c>
      <c r="G81" s="28" t="s">
        <v>96</v>
      </c>
      <c r="H81" s="28" t="s">
        <v>42</v>
      </c>
      <c r="I81" s="28" t="s">
        <v>77</v>
      </c>
      <c r="J81" s="28">
        <v>359</v>
      </c>
      <c r="K81" s="28">
        <v>86.08</v>
      </c>
      <c r="L81" s="28">
        <v>74.656000000000006</v>
      </c>
      <c r="M81" s="28">
        <f>(J81*0.2*0.8)+K81*0.2</f>
        <v>74.656000000000006</v>
      </c>
      <c r="N81" s="28">
        <v>74.656000000000006</v>
      </c>
      <c r="O81" s="28" t="s">
        <v>45</v>
      </c>
      <c r="R81" s="28" t="s">
        <v>45</v>
      </c>
      <c r="U81" s="28" t="s">
        <v>45</v>
      </c>
      <c r="X81" s="28">
        <v>74.656000000000006</v>
      </c>
      <c r="Y81" s="28">
        <v>74.656000000000006</v>
      </c>
      <c r="Z81" s="28">
        <v>74.656000000000006</v>
      </c>
      <c r="AA81" s="28" t="s">
        <v>45</v>
      </c>
      <c r="AD81" s="28">
        <v>74.656000000000006</v>
      </c>
      <c r="AH81" s="28">
        <v>74.656000000000006</v>
      </c>
      <c r="AJ81" s="28" t="s">
        <v>266</v>
      </c>
      <c r="AK81" s="28" t="s">
        <v>59</v>
      </c>
      <c r="AL81" s="28" t="s">
        <v>60</v>
      </c>
    </row>
    <row r="82" spans="1:38" s="28" customFormat="1" x14ac:dyDescent="0.4">
      <c r="A82" s="28">
        <v>81</v>
      </c>
      <c r="B82" s="28" t="s">
        <v>102</v>
      </c>
      <c r="C82" s="28" t="s">
        <v>103</v>
      </c>
      <c r="D82" s="28">
        <v>20233141053</v>
      </c>
      <c r="E82" s="28" t="s">
        <v>300</v>
      </c>
      <c r="F82" s="28" t="s">
        <v>187</v>
      </c>
      <c r="G82" s="28" t="s">
        <v>106</v>
      </c>
      <c r="H82" s="28" t="s">
        <v>107</v>
      </c>
      <c r="I82" s="28" t="s">
        <v>108</v>
      </c>
      <c r="J82" s="28">
        <v>352</v>
      </c>
      <c r="K82" s="28">
        <v>91.66</v>
      </c>
      <c r="L82" s="28">
        <v>74.652000000000001</v>
      </c>
      <c r="M82" s="28">
        <v>74.652000000000001</v>
      </c>
      <c r="N82" s="28">
        <v>74.652000000000001</v>
      </c>
      <c r="O82" s="28" t="s">
        <v>109</v>
      </c>
      <c r="R82" s="28" t="s">
        <v>109</v>
      </c>
      <c r="U82" s="28" t="s">
        <v>109</v>
      </c>
      <c r="X82" s="28">
        <v>74.652000000000001</v>
      </c>
      <c r="Y82" s="28" t="s">
        <v>301</v>
      </c>
      <c r="Z82" s="28" t="s">
        <v>301</v>
      </c>
      <c r="AD82" s="28">
        <v>74.652000000000001</v>
      </c>
      <c r="AH82" s="28">
        <v>74.650000000000006</v>
      </c>
      <c r="AJ82" s="28" t="s">
        <v>114</v>
      </c>
      <c r="AK82" s="28" t="s">
        <v>74</v>
      </c>
      <c r="AL82" s="28" t="s">
        <v>73</v>
      </c>
    </row>
    <row r="83" spans="1:38" s="28" customFormat="1" x14ac:dyDescent="0.4">
      <c r="A83" s="28">
        <v>82</v>
      </c>
      <c r="B83" s="28" t="s">
        <v>37</v>
      </c>
      <c r="C83" s="28" t="s">
        <v>115</v>
      </c>
      <c r="D83" s="28">
        <v>20233141113</v>
      </c>
      <c r="E83" s="28" t="s">
        <v>302</v>
      </c>
      <c r="F83" s="28" t="s">
        <v>40</v>
      </c>
      <c r="G83" s="28" t="s">
        <v>96</v>
      </c>
      <c r="H83" s="28" t="s">
        <v>42</v>
      </c>
      <c r="I83" s="28" t="s">
        <v>77</v>
      </c>
      <c r="J83" s="28">
        <v>351</v>
      </c>
      <c r="K83" s="28">
        <v>92.32</v>
      </c>
      <c r="L83" s="28">
        <v>74.623999999999995</v>
      </c>
      <c r="M83" s="28">
        <v>74.623999999999995</v>
      </c>
      <c r="N83" s="28">
        <v>74.623999999999995</v>
      </c>
      <c r="X83" s="28">
        <v>74.623999999999995</v>
      </c>
      <c r="Y83" s="28">
        <v>74.623999999999995</v>
      </c>
      <c r="Z83" s="28">
        <v>74.623999999999995</v>
      </c>
      <c r="AD83" s="28">
        <v>74.623999999999995</v>
      </c>
      <c r="AH83" s="61">
        <v>74.623999999999995</v>
      </c>
      <c r="AJ83" s="28" t="s">
        <v>119</v>
      </c>
      <c r="AK83" s="28" t="s">
        <v>120</v>
      </c>
      <c r="AL83" s="28" t="s">
        <v>121</v>
      </c>
    </row>
    <row r="84" spans="1:38" s="28" customFormat="1" x14ac:dyDescent="0.4">
      <c r="A84" s="28">
        <v>83</v>
      </c>
      <c r="B84" s="28" t="s">
        <v>102</v>
      </c>
      <c r="C84" s="28" t="s">
        <v>103</v>
      </c>
      <c r="D84" s="28">
        <v>20233141038</v>
      </c>
      <c r="E84" s="28" t="s">
        <v>303</v>
      </c>
      <c r="F84" s="28" t="s">
        <v>105</v>
      </c>
      <c r="G84" s="28" t="s">
        <v>106</v>
      </c>
      <c r="H84" s="28" t="s">
        <v>107</v>
      </c>
      <c r="I84" s="28" t="s">
        <v>108</v>
      </c>
      <c r="J84" s="28">
        <v>356</v>
      </c>
      <c r="K84" s="28">
        <v>88.12</v>
      </c>
      <c r="L84" s="28">
        <v>74.584000000000003</v>
      </c>
      <c r="M84" s="28">
        <v>74.584000000000003</v>
      </c>
      <c r="N84" s="28">
        <v>74.584000000000003</v>
      </c>
      <c r="O84" s="28" t="s">
        <v>109</v>
      </c>
      <c r="R84" s="28" t="s">
        <v>109</v>
      </c>
      <c r="U84" s="28" t="s">
        <v>109</v>
      </c>
      <c r="X84" s="28">
        <v>74.584000000000003</v>
      </c>
      <c r="Y84" s="28">
        <v>74.584000000000003</v>
      </c>
      <c r="Z84" s="28">
        <v>74.584000000000003</v>
      </c>
      <c r="AD84" s="28">
        <v>74.584000000000003</v>
      </c>
      <c r="AH84" s="28">
        <v>74.58</v>
      </c>
      <c r="AJ84" s="28" t="s">
        <v>276</v>
      </c>
      <c r="AK84" s="28" t="s">
        <v>74</v>
      </c>
      <c r="AL84" s="28" t="s">
        <v>73</v>
      </c>
    </row>
    <row r="85" spans="1:38" s="28" customFormat="1" x14ac:dyDescent="0.4">
      <c r="A85" s="28">
        <v>84</v>
      </c>
      <c r="B85" s="28" t="s">
        <v>102</v>
      </c>
      <c r="C85" s="28" t="s">
        <v>103</v>
      </c>
      <c r="D85" s="28">
        <v>20233141107</v>
      </c>
      <c r="E85" s="28" t="s">
        <v>304</v>
      </c>
      <c r="F85" s="28" t="s">
        <v>105</v>
      </c>
      <c r="G85" s="28" t="s">
        <v>106</v>
      </c>
      <c r="H85" s="28" t="s">
        <v>107</v>
      </c>
      <c r="I85" s="28" t="s">
        <v>108</v>
      </c>
      <c r="J85" s="28">
        <v>357</v>
      </c>
      <c r="K85" s="28">
        <v>87.18</v>
      </c>
      <c r="L85" s="28">
        <v>74.555999999999997</v>
      </c>
      <c r="M85" s="28">
        <v>74.555999999999997</v>
      </c>
      <c r="N85" s="28">
        <v>74.555999999999997</v>
      </c>
      <c r="O85" s="28" t="s">
        <v>109</v>
      </c>
      <c r="R85" s="28" t="s">
        <v>109</v>
      </c>
      <c r="U85" s="28" t="s">
        <v>109</v>
      </c>
      <c r="X85" s="28">
        <v>74.555999999999997</v>
      </c>
      <c r="Y85" s="28">
        <v>74.555999999999997</v>
      </c>
      <c r="Z85" s="28">
        <v>74.555999999999997</v>
      </c>
      <c r="AD85" s="28">
        <v>74.555999999999997</v>
      </c>
      <c r="AH85" s="28">
        <v>74.56</v>
      </c>
      <c r="AJ85" s="28" t="s">
        <v>288</v>
      </c>
      <c r="AK85" s="28" t="s">
        <v>74</v>
      </c>
      <c r="AL85" s="28" t="s">
        <v>73</v>
      </c>
    </row>
    <row r="86" spans="1:38" s="28" customFormat="1" x14ac:dyDescent="0.4">
      <c r="A86" s="28">
        <v>85</v>
      </c>
      <c r="B86" s="28" t="s">
        <v>37</v>
      </c>
      <c r="C86" s="28" t="s">
        <v>122</v>
      </c>
      <c r="D86" s="28">
        <v>20233141087</v>
      </c>
      <c r="E86" s="28" t="s">
        <v>305</v>
      </c>
      <c r="F86" s="28" t="s">
        <v>40</v>
      </c>
      <c r="G86" s="28" t="s">
        <v>96</v>
      </c>
      <c r="H86" s="28" t="s">
        <v>42</v>
      </c>
      <c r="I86" s="28" t="s">
        <v>77</v>
      </c>
      <c r="J86" s="28">
        <v>355</v>
      </c>
      <c r="K86" s="28">
        <v>88.7</v>
      </c>
      <c r="L86" s="28">
        <v>74.540000000000006</v>
      </c>
      <c r="M86" s="28">
        <f>J86*0.2*0.8+K86*0.2</f>
        <v>74.540000000000006</v>
      </c>
      <c r="N86" s="28">
        <f t="shared" ref="N86:N93" si="0">J86*0.2*0.8+K86*0.2</f>
        <v>74.540000000000006</v>
      </c>
      <c r="O86" s="28" t="s">
        <v>45</v>
      </c>
      <c r="P86" s="28">
        <v>0</v>
      </c>
      <c r="Q86" s="28">
        <v>0</v>
      </c>
      <c r="R86" s="28" t="s">
        <v>45</v>
      </c>
      <c r="S86" s="28">
        <v>0</v>
      </c>
      <c r="T86" s="28">
        <v>0</v>
      </c>
      <c r="U86" s="28" t="s">
        <v>45</v>
      </c>
      <c r="V86" s="28">
        <v>0</v>
      </c>
      <c r="W86" s="28">
        <v>0</v>
      </c>
      <c r="X86" s="28">
        <v>74.540000000000006</v>
      </c>
      <c r="Y86" s="28">
        <f t="shared" ref="Y86:Z90" si="1">M86+P86+S86+V86</f>
        <v>74.540000000000006</v>
      </c>
      <c r="Z86" s="28">
        <f t="shared" si="1"/>
        <v>74.540000000000006</v>
      </c>
      <c r="AA86" s="28" t="s">
        <v>45</v>
      </c>
      <c r="AD86" s="28">
        <v>74.540000000000006</v>
      </c>
      <c r="AE86" s="28" t="s">
        <v>45</v>
      </c>
      <c r="AF86" s="28" t="s">
        <v>45</v>
      </c>
      <c r="AG86" s="28" t="s">
        <v>45</v>
      </c>
      <c r="AH86" s="28">
        <f>SUM(J86*0.16+K86*0.2)</f>
        <v>74.540000000000006</v>
      </c>
      <c r="AJ86" s="28" t="s">
        <v>87</v>
      </c>
      <c r="AK86" s="28" t="s">
        <v>121</v>
      </c>
      <c r="AL86" s="28" t="s">
        <v>120</v>
      </c>
    </row>
    <row r="87" spans="1:38" s="28" customFormat="1" x14ac:dyDescent="0.4">
      <c r="A87" s="28">
        <v>86</v>
      </c>
      <c r="B87" s="28" t="s">
        <v>37</v>
      </c>
      <c r="C87" s="28" t="s">
        <v>122</v>
      </c>
      <c r="D87" s="28">
        <v>20233141096</v>
      </c>
      <c r="E87" s="28" t="s">
        <v>306</v>
      </c>
      <c r="F87" s="28" t="s">
        <v>40</v>
      </c>
      <c r="G87" s="28" t="s">
        <v>96</v>
      </c>
      <c r="H87" s="28" t="s">
        <v>42</v>
      </c>
      <c r="I87" s="28" t="s">
        <v>77</v>
      </c>
      <c r="J87" s="28">
        <v>358</v>
      </c>
      <c r="K87" s="28">
        <v>86.2</v>
      </c>
      <c r="L87" s="28">
        <v>74.52</v>
      </c>
      <c r="M87" s="28">
        <f>J87*0.2*0.8+K87*0.2</f>
        <v>74.52000000000001</v>
      </c>
      <c r="N87" s="28">
        <f t="shared" si="0"/>
        <v>74.52000000000001</v>
      </c>
      <c r="O87" s="28" t="s">
        <v>45</v>
      </c>
      <c r="P87" s="28">
        <v>0</v>
      </c>
      <c r="Q87" s="28">
        <v>0</v>
      </c>
      <c r="R87" s="28" t="s">
        <v>45</v>
      </c>
      <c r="S87" s="28">
        <v>0</v>
      </c>
      <c r="T87" s="28">
        <v>0</v>
      </c>
      <c r="U87" s="28" t="s">
        <v>45</v>
      </c>
      <c r="V87" s="28">
        <v>0</v>
      </c>
      <c r="W87" s="28">
        <v>0</v>
      </c>
      <c r="X87" s="28">
        <v>74.52</v>
      </c>
      <c r="Y87" s="28">
        <f t="shared" si="1"/>
        <v>74.52000000000001</v>
      </c>
      <c r="Z87" s="28">
        <f t="shared" si="1"/>
        <v>74.52000000000001</v>
      </c>
      <c r="AA87" s="28" t="s">
        <v>45</v>
      </c>
      <c r="AD87" s="28">
        <v>74.52</v>
      </c>
      <c r="AE87" s="28" t="s">
        <v>45</v>
      </c>
      <c r="AF87" s="28" t="s">
        <v>45</v>
      </c>
      <c r="AG87" s="28" t="s">
        <v>45</v>
      </c>
      <c r="AH87" s="28">
        <f>SUM(J87*0.16+K87*0.2)</f>
        <v>74.52000000000001</v>
      </c>
      <c r="AJ87" s="28" t="s">
        <v>307</v>
      </c>
      <c r="AK87" s="28" t="s">
        <v>121</v>
      </c>
      <c r="AL87" s="28" t="s">
        <v>120</v>
      </c>
    </row>
    <row r="88" spans="1:38" s="28" customFormat="1" x14ac:dyDescent="0.4">
      <c r="A88" s="28">
        <v>87</v>
      </c>
      <c r="B88" s="28" t="s">
        <v>37</v>
      </c>
      <c r="C88" s="28" t="s">
        <v>122</v>
      </c>
      <c r="D88" s="28">
        <v>20233141092</v>
      </c>
      <c r="E88" s="28" t="s">
        <v>308</v>
      </c>
      <c r="F88" s="28" t="s">
        <v>40</v>
      </c>
      <c r="G88" s="28" t="s">
        <v>96</v>
      </c>
      <c r="H88" s="28" t="s">
        <v>42</v>
      </c>
      <c r="I88" s="28" t="s">
        <v>77</v>
      </c>
      <c r="J88" s="28">
        <v>354</v>
      </c>
      <c r="K88" s="28">
        <v>89.22</v>
      </c>
      <c r="L88" s="28">
        <v>74.483999999999995</v>
      </c>
      <c r="M88" s="28">
        <f>J88*0.2*0.8+K88*0.2</f>
        <v>74.484000000000009</v>
      </c>
      <c r="N88" s="28">
        <f t="shared" si="0"/>
        <v>74.484000000000009</v>
      </c>
      <c r="O88" s="28" t="s">
        <v>45</v>
      </c>
      <c r="P88" s="28">
        <v>0</v>
      </c>
      <c r="Q88" s="28">
        <v>0</v>
      </c>
      <c r="R88" s="28" t="s">
        <v>45</v>
      </c>
      <c r="S88" s="28">
        <v>0</v>
      </c>
      <c r="T88" s="28">
        <v>0</v>
      </c>
      <c r="U88" s="28" t="s">
        <v>45</v>
      </c>
      <c r="V88" s="28">
        <v>0</v>
      </c>
      <c r="W88" s="28">
        <v>0</v>
      </c>
      <c r="X88" s="28">
        <v>80.010000000000005</v>
      </c>
      <c r="Y88" s="28">
        <f t="shared" si="1"/>
        <v>74.484000000000009</v>
      </c>
      <c r="Z88" s="28">
        <f t="shared" si="1"/>
        <v>74.484000000000009</v>
      </c>
      <c r="AA88" s="28" t="s">
        <v>45</v>
      </c>
      <c r="AD88" s="28">
        <v>74.483999999999995</v>
      </c>
      <c r="AE88" s="28" t="s">
        <v>45</v>
      </c>
      <c r="AF88" s="28" t="s">
        <v>45</v>
      </c>
      <c r="AG88" s="28" t="s">
        <v>45</v>
      </c>
      <c r="AH88" s="28">
        <v>74.48</v>
      </c>
      <c r="AJ88" s="28" t="s">
        <v>68</v>
      </c>
      <c r="AK88" s="28" t="s">
        <v>121</v>
      </c>
      <c r="AL88" s="28" t="s">
        <v>120</v>
      </c>
    </row>
    <row r="89" spans="1:38" s="28" customFormat="1" x14ac:dyDescent="0.4">
      <c r="A89" s="28">
        <v>88</v>
      </c>
      <c r="B89" s="28" t="s">
        <v>37</v>
      </c>
      <c r="C89" s="28" t="s">
        <v>122</v>
      </c>
      <c r="D89" s="28">
        <v>20233141114</v>
      </c>
      <c r="E89" s="28" t="s">
        <v>309</v>
      </c>
      <c r="F89" s="28" t="s">
        <v>40</v>
      </c>
      <c r="G89" s="28" t="s">
        <v>96</v>
      </c>
      <c r="H89" s="28" t="s">
        <v>42</v>
      </c>
      <c r="I89" s="28" t="s">
        <v>77</v>
      </c>
      <c r="J89" s="28">
        <v>362</v>
      </c>
      <c r="K89" s="28">
        <v>82.1</v>
      </c>
      <c r="L89" s="28">
        <v>74.34</v>
      </c>
      <c r="M89" s="28">
        <f>J89*0.2*0.8+K89*0.2</f>
        <v>74.34</v>
      </c>
      <c r="N89" s="28">
        <f t="shared" si="0"/>
        <v>74.34</v>
      </c>
      <c r="O89" s="28" t="s">
        <v>45</v>
      </c>
      <c r="P89" s="28">
        <v>0</v>
      </c>
      <c r="Q89" s="28">
        <v>0</v>
      </c>
      <c r="R89" s="28">
        <v>2</v>
      </c>
      <c r="S89" s="28">
        <v>0</v>
      </c>
      <c r="T89" s="28">
        <v>0</v>
      </c>
      <c r="U89" s="28" t="s">
        <v>45</v>
      </c>
      <c r="V89" s="28">
        <v>0</v>
      </c>
      <c r="W89" s="28">
        <v>0</v>
      </c>
      <c r="X89" s="28">
        <v>76.34</v>
      </c>
      <c r="Y89" s="28">
        <f t="shared" si="1"/>
        <v>74.34</v>
      </c>
      <c r="Z89" s="28">
        <f t="shared" si="1"/>
        <v>74.34</v>
      </c>
      <c r="AA89" s="28" t="s">
        <v>45</v>
      </c>
      <c r="AB89" s="28" t="s">
        <v>310</v>
      </c>
      <c r="AC89" s="28" t="s">
        <v>310</v>
      </c>
      <c r="AD89" s="28">
        <v>74.34</v>
      </c>
      <c r="AE89" s="28" t="s">
        <v>45</v>
      </c>
      <c r="AF89" s="28" t="s">
        <v>130</v>
      </c>
      <c r="AG89" s="28" t="s">
        <v>45</v>
      </c>
      <c r="AH89" s="28">
        <f>SUM(J89*0.16+K89*0.2)</f>
        <v>74.34</v>
      </c>
      <c r="AI89" s="28" t="s">
        <v>264</v>
      </c>
      <c r="AJ89" s="28" t="s">
        <v>245</v>
      </c>
      <c r="AK89" s="28" t="s">
        <v>121</v>
      </c>
      <c r="AL89" s="28" t="s">
        <v>120</v>
      </c>
    </row>
    <row r="90" spans="1:38" s="28" customFormat="1" x14ac:dyDescent="0.4">
      <c r="A90" s="28">
        <v>89</v>
      </c>
      <c r="B90" s="28" t="s">
        <v>37</v>
      </c>
      <c r="C90" s="28" t="s">
        <v>122</v>
      </c>
      <c r="D90" s="28">
        <v>20233141056</v>
      </c>
      <c r="E90" s="28" t="s">
        <v>311</v>
      </c>
      <c r="F90" s="28" t="s">
        <v>66</v>
      </c>
      <c r="G90" s="28" t="s">
        <v>96</v>
      </c>
      <c r="H90" s="28" t="s">
        <v>42</v>
      </c>
      <c r="I90" s="28" t="s">
        <v>77</v>
      </c>
      <c r="J90" s="28">
        <v>357</v>
      </c>
      <c r="K90" s="28">
        <v>85.34</v>
      </c>
      <c r="L90" s="28">
        <v>74.188000000000002</v>
      </c>
      <c r="M90" s="28">
        <f>J90*0.2*0.8+K90*0.2</f>
        <v>74.188000000000002</v>
      </c>
      <c r="N90" s="28">
        <f t="shared" si="0"/>
        <v>74.188000000000002</v>
      </c>
      <c r="O90" s="28" t="s">
        <v>45</v>
      </c>
      <c r="P90" s="28">
        <v>0</v>
      </c>
      <c r="Q90" s="28">
        <v>0</v>
      </c>
      <c r="R90" s="28" t="s">
        <v>45</v>
      </c>
      <c r="S90" s="28">
        <v>0</v>
      </c>
      <c r="T90" s="28">
        <v>0</v>
      </c>
      <c r="U90" s="28" t="s">
        <v>45</v>
      </c>
      <c r="V90" s="28">
        <v>0</v>
      </c>
      <c r="W90" s="28">
        <v>0</v>
      </c>
      <c r="X90" s="28">
        <v>74.188000000000002</v>
      </c>
      <c r="Y90" s="28">
        <f t="shared" si="1"/>
        <v>74.188000000000002</v>
      </c>
      <c r="Z90" s="28">
        <f t="shared" si="1"/>
        <v>74.188000000000002</v>
      </c>
      <c r="AA90" s="28" t="s">
        <v>45</v>
      </c>
      <c r="AD90" s="28">
        <v>74.188000000000002</v>
      </c>
      <c r="AE90" s="28" t="s">
        <v>45</v>
      </c>
      <c r="AF90" s="28" t="s">
        <v>45</v>
      </c>
      <c r="AG90" s="28" t="s">
        <v>45</v>
      </c>
      <c r="AH90" s="28">
        <v>74.19</v>
      </c>
      <c r="AJ90" s="28" t="s">
        <v>307</v>
      </c>
      <c r="AK90" s="28" t="s">
        <v>121</v>
      </c>
      <c r="AL90" s="28" t="s">
        <v>120</v>
      </c>
    </row>
    <row r="91" spans="1:38" s="28" customFormat="1" x14ac:dyDescent="0.4">
      <c r="A91" s="28">
        <v>90</v>
      </c>
      <c r="B91" s="28" t="s">
        <v>37</v>
      </c>
      <c r="C91" s="28" t="s">
        <v>64</v>
      </c>
      <c r="D91" s="28">
        <v>20233141060</v>
      </c>
      <c r="E91" s="28" t="s">
        <v>312</v>
      </c>
      <c r="F91" s="28" t="s">
        <v>66</v>
      </c>
      <c r="G91" s="28" t="s">
        <v>96</v>
      </c>
      <c r="H91" s="28" t="s">
        <v>42</v>
      </c>
      <c r="I91" s="28" t="s">
        <v>77</v>
      </c>
      <c r="J91" s="28">
        <v>360</v>
      </c>
      <c r="K91" s="28">
        <v>82.7</v>
      </c>
      <c r="L91" s="28">
        <v>74.14</v>
      </c>
      <c r="M91" s="28">
        <v>74.14</v>
      </c>
      <c r="N91" s="28">
        <f t="shared" si="0"/>
        <v>74.14</v>
      </c>
      <c r="O91" s="28">
        <v>0</v>
      </c>
      <c r="R91" s="28">
        <v>0</v>
      </c>
      <c r="U91" s="28">
        <v>0</v>
      </c>
      <c r="X91" s="28">
        <v>74.14</v>
      </c>
      <c r="Y91" s="28">
        <v>74.14</v>
      </c>
      <c r="Z91" s="28">
        <v>74.14</v>
      </c>
      <c r="AD91" s="28">
        <v>74.14</v>
      </c>
      <c r="AH91" s="28">
        <v>74.14</v>
      </c>
      <c r="AJ91" s="28" t="s">
        <v>293</v>
      </c>
      <c r="AK91" s="28" t="s">
        <v>60</v>
      </c>
      <c r="AL91" s="28" t="s">
        <v>59</v>
      </c>
    </row>
    <row r="92" spans="1:38" s="28" customFormat="1" x14ac:dyDescent="0.4">
      <c r="A92" s="28">
        <v>91</v>
      </c>
      <c r="B92" s="28" t="s">
        <v>37</v>
      </c>
      <c r="C92" s="28" t="s">
        <v>64</v>
      </c>
      <c r="D92" s="28">
        <v>20233141007</v>
      </c>
      <c r="E92" s="28" t="s">
        <v>313</v>
      </c>
      <c r="F92" s="28" t="s">
        <v>40</v>
      </c>
      <c r="G92" s="28" t="s">
        <v>96</v>
      </c>
      <c r="H92" s="28" t="s">
        <v>42</v>
      </c>
      <c r="I92" s="28" t="s">
        <v>77</v>
      </c>
      <c r="J92" s="28">
        <v>354</v>
      </c>
      <c r="K92" s="28">
        <v>86.84</v>
      </c>
      <c r="L92" s="28">
        <v>74.007999999999996</v>
      </c>
      <c r="M92" s="28">
        <v>74.007999999999996</v>
      </c>
      <c r="N92" s="28">
        <f t="shared" si="0"/>
        <v>74.00800000000001</v>
      </c>
      <c r="O92" s="28" t="s">
        <v>45</v>
      </c>
      <c r="R92" s="28" t="s">
        <v>45</v>
      </c>
      <c r="U92" s="28" t="s">
        <v>45</v>
      </c>
      <c r="X92" s="28">
        <v>74.007999999999996</v>
      </c>
      <c r="Y92" s="28">
        <v>74.007999999999996</v>
      </c>
      <c r="Z92" s="28">
        <v>74.007999999999996</v>
      </c>
      <c r="AD92" s="28">
        <v>74.007999999999996</v>
      </c>
      <c r="AH92" s="28">
        <v>74.007999999999996</v>
      </c>
      <c r="AK92" s="28" t="s">
        <v>60</v>
      </c>
      <c r="AL92" s="28" t="s">
        <v>59</v>
      </c>
    </row>
    <row r="93" spans="1:38" s="28" customFormat="1" x14ac:dyDescent="0.4">
      <c r="A93" s="28">
        <v>92</v>
      </c>
      <c r="B93" s="28" t="s">
        <v>37</v>
      </c>
      <c r="C93" s="28" t="s">
        <v>64</v>
      </c>
      <c r="D93" s="28">
        <v>20233141022</v>
      </c>
      <c r="E93" s="28" t="s">
        <v>314</v>
      </c>
      <c r="F93" s="28" t="s">
        <v>66</v>
      </c>
      <c r="G93" s="28" t="s">
        <v>96</v>
      </c>
      <c r="H93" s="28" t="s">
        <v>42</v>
      </c>
      <c r="I93" s="28" t="s">
        <v>77</v>
      </c>
      <c r="J93" s="28">
        <v>353</v>
      </c>
      <c r="K93" s="28">
        <v>87.48</v>
      </c>
      <c r="L93" s="28">
        <v>73.975999999999999</v>
      </c>
      <c r="M93" s="28">
        <v>73.975999999999999</v>
      </c>
      <c r="N93" s="28">
        <f t="shared" si="0"/>
        <v>73.976000000000013</v>
      </c>
      <c r="O93" s="28">
        <v>0</v>
      </c>
      <c r="R93" s="28">
        <v>0</v>
      </c>
      <c r="U93" s="28">
        <v>0</v>
      </c>
      <c r="X93" s="28">
        <v>73.975999999999999</v>
      </c>
      <c r="Y93" s="28">
        <v>73.98</v>
      </c>
      <c r="Z93" s="28">
        <v>73.98</v>
      </c>
      <c r="AD93" s="28">
        <v>73.975999999999999</v>
      </c>
      <c r="AH93" s="28">
        <v>73.98</v>
      </c>
      <c r="AJ93" s="28" t="s">
        <v>293</v>
      </c>
      <c r="AK93" s="28" t="s">
        <v>60</v>
      </c>
      <c r="AL93" s="28" t="s">
        <v>59</v>
      </c>
    </row>
    <row r="94" spans="1:38" s="28" customFormat="1" x14ac:dyDescent="0.4">
      <c r="A94" s="28">
        <v>93</v>
      </c>
      <c r="B94" s="28" t="s">
        <v>37</v>
      </c>
      <c r="C94" s="28" t="s">
        <v>69</v>
      </c>
      <c r="D94" s="28" t="s">
        <v>315</v>
      </c>
      <c r="E94" s="28" t="s">
        <v>316</v>
      </c>
      <c r="F94" s="28" t="s">
        <v>40</v>
      </c>
      <c r="G94" s="28" t="s">
        <v>96</v>
      </c>
      <c r="H94" s="28" t="s">
        <v>42</v>
      </c>
      <c r="I94" s="28" t="s">
        <v>77</v>
      </c>
      <c r="J94" s="28">
        <v>352</v>
      </c>
      <c r="K94" s="28">
        <v>88.3</v>
      </c>
      <c r="L94" s="28">
        <v>73.98</v>
      </c>
      <c r="M94" s="28">
        <f>J94*0.2*0.8+K94*0.2</f>
        <v>73.98</v>
      </c>
      <c r="N94" s="28">
        <v>73.98</v>
      </c>
      <c r="X94" s="28">
        <v>73.98</v>
      </c>
      <c r="Y94" s="28">
        <v>73.98</v>
      </c>
      <c r="Z94" s="28">
        <v>73.98</v>
      </c>
      <c r="AD94" s="28">
        <v>73.98</v>
      </c>
      <c r="AH94" s="28">
        <v>73.98</v>
      </c>
      <c r="AJ94" s="28" t="s">
        <v>317</v>
      </c>
      <c r="AK94" s="28" t="s">
        <v>73</v>
      </c>
    </row>
    <row r="95" spans="1:38" s="28" customFormat="1" x14ac:dyDescent="0.4">
      <c r="A95" s="28">
        <v>94</v>
      </c>
      <c r="B95" s="28" t="s">
        <v>37</v>
      </c>
      <c r="C95" s="28" t="s">
        <v>69</v>
      </c>
      <c r="D95" s="28" t="s">
        <v>318</v>
      </c>
      <c r="E95" s="28" t="s">
        <v>319</v>
      </c>
      <c r="F95" s="28" t="s">
        <v>40</v>
      </c>
      <c r="G95" s="28" t="s">
        <v>96</v>
      </c>
      <c r="H95" s="28" t="s">
        <v>42</v>
      </c>
      <c r="I95" s="28" t="s">
        <v>77</v>
      </c>
      <c r="J95" s="28">
        <v>355</v>
      </c>
      <c r="K95" s="28">
        <v>85.7</v>
      </c>
      <c r="L95" s="28">
        <v>73.94</v>
      </c>
      <c r="M95" s="28">
        <f>J95*0.2*0.8+K95*0.2</f>
        <v>73.94</v>
      </c>
      <c r="N95" s="28">
        <v>73.94</v>
      </c>
      <c r="X95" s="28">
        <v>73.94</v>
      </c>
      <c r="Y95" s="28">
        <v>73.94</v>
      </c>
      <c r="Z95" s="28">
        <v>73.94</v>
      </c>
      <c r="AD95" s="28">
        <v>73.94</v>
      </c>
      <c r="AH95" s="28">
        <v>73.94</v>
      </c>
      <c r="AJ95" s="28" t="s">
        <v>317</v>
      </c>
      <c r="AK95" s="28" t="s">
        <v>73</v>
      </c>
    </row>
    <row r="96" spans="1:38" s="28" customFormat="1" x14ac:dyDescent="0.4">
      <c r="A96" s="28">
        <v>95</v>
      </c>
      <c r="B96" s="28" t="s">
        <v>37</v>
      </c>
      <c r="C96" s="28" t="s">
        <v>157</v>
      </c>
      <c r="D96" s="28">
        <v>20233141050</v>
      </c>
      <c r="E96" s="28" t="s">
        <v>320</v>
      </c>
      <c r="F96" s="28" t="s">
        <v>40</v>
      </c>
      <c r="G96" s="28" t="s">
        <v>96</v>
      </c>
      <c r="H96" s="28" t="s">
        <v>42</v>
      </c>
      <c r="I96" s="28" t="s">
        <v>77</v>
      </c>
      <c r="J96" s="28">
        <v>352</v>
      </c>
      <c r="K96" s="28">
        <v>87.88</v>
      </c>
      <c r="L96" s="28">
        <v>73.896000000000001</v>
      </c>
      <c r="M96" s="28">
        <f>(J96*0.2)*0.8+K96*0.2</f>
        <v>73.896000000000015</v>
      </c>
      <c r="N96" s="28">
        <f>(J96*0.2)*0.8+K96*0.2</f>
        <v>73.896000000000015</v>
      </c>
      <c r="O96" s="28" t="s">
        <v>45</v>
      </c>
      <c r="P96" s="28" t="s">
        <v>45</v>
      </c>
      <c r="Q96" s="28" t="s">
        <v>45</v>
      </c>
      <c r="R96" s="28" t="s">
        <v>45</v>
      </c>
      <c r="S96" s="28" t="s">
        <v>45</v>
      </c>
      <c r="T96" s="28" t="s">
        <v>45</v>
      </c>
      <c r="U96" s="28" t="s">
        <v>45</v>
      </c>
      <c r="V96" s="28" t="s">
        <v>45</v>
      </c>
      <c r="W96" s="28" t="s">
        <v>45</v>
      </c>
      <c r="X96" s="28">
        <v>73.896000000000001</v>
      </c>
      <c r="Y96" s="28">
        <v>73.896000000000001</v>
      </c>
      <c r="Z96" s="28">
        <v>73.896000000000001</v>
      </c>
      <c r="AA96" s="28" t="s">
        <v>45</v>
      </c>
      <c r="AB96" s="28" t="s">
        <v>45</v>
      </c>
      <c r="AC96" s="28" t="s">
        <v>45</v>
      </c>
      <c r="AD96" s="28">
        <v>73.896000000000001</v>
      </c>
      <c r="AE96" s="28" t="s">
        <v>45</v>
      </c>
      <c r="AF96" s="28" t="s">
        <v>45</v>
      </c>
      <c r="AG96" s="28" t="s">
        <v>45</v>
      </c>
      <c r="AH96" s="28">
        <v>73.896000000000001</v>
      </c>
      <c r="AI96" s="28" t="s">
        <v>45</v>
      </c>
      <c r="AJ96" s="28" t="s">
        <v>321</v>
      </c>
      <c r="AK96" s="28" t="s">
        <v>47</v>
      </c>
      <c r="AL96" s="28" t="s">
        <v>48</v>
      </c>
    </row>
    <row r="97" spans="1:38" s="28" customFormat="1" x14ac:dyDescent="0.4">
      <c r="A97" s="28">
        <v>96</v>
      </c>
      <c r="B97" s="28" t="s">
        <v>102</v>
      </c>
      <c r="C97" s="28" t="s">
        <v>103</v>
      </c>
      <c r="D97" s="28">
        <v>20233141117</v>
      </c>
      <c r="E97" s="28" t="s">
        <v>322</v>
      </c>
      <c r="F97" s="28" t="s">
        <v>105</v>
      </c>
      <c r="G97" s="28" t="s">
        <v>106</v>
      </c>
      <c r="H97" s="28" t="s">
        <v>107</v>
      </c>
      <c r="I97" s="28" t="s">
        <v>108</v>
      </c>
      <c r="J97" s="28">
        <v>345</v>
      </c>
      <c r="K97" s="28">
        <v>93.14</v>
      </c>
      <c r="L97" s="28">
        <v>73.828000000000003</v>
      </c>
      <c r="M97" s="28">
        <v>73.828000000000003</v>
      </c>
      <c r="N97" s="28">
        <v>73.828000000000003</v>
      </c>
      <c r="O97" s="28" t="s">
        <v>109</v>
      </c>
      <c r="R97" s="28" t="s">
        <v>109</v>
      </c>
      <c r="U97" s="28" t="s">
        <v>109</v>
      </c>
      <c r="X97" s="28">
        <v>73.828000000000003</v>
      </c>
      <c r="Y97" s="28">
        <v>73.828000000000003</v>
      </c>
      <c r="Z97" s="28">
        <v>73.828000000000003</v>
      </c>
      <c r="AD97" s="28">
        <v>73.828000000000003</v>
      </c>
      <c r="AH97" s="28">
        <v>73.83</v>
      </c>
      <c r="AJ97" s="28" t="s">
        <v>323</v>
      </c>
      <c r="AK97" s="28" t="s">
        <v>74</v>
      </c>
      <c r="AL97" s="28" t="s">
        <v>73</v>
      </c>
    </row>
    <row r="98" spans="1:38" s="28" customFormat="1" x14ac:dyDescent="0.4">
      <c r="A98" s="28">
        <v>97</v>
      </c>
      <c r="B98" s="28" t="s">
        <v>37</v>
      </c>
      <c r="C98" s="28" t="s">
        <v>69</v>
      </c>
      <c r="D98" s="28" t="s">
        <v>324</v>
      </c>
      <c r="E98" s="28" t="s">
        <v>325</v>
      </c>
      <c r="F98" s="28" t="s">
        <v>40</v>
      </c>
      <c r="G98" s="28" t="s">
        <v>96</v>
      </c>
      <c r="H98" s="28" t="s">
        <v>42</v>
      </c>
      <c r="I98" s="28" t="s">
        <v>77</v>
      </c>
      <c r="J98" s="28">
        <v>354</v>
      </c>
      <c r="K98" s="28">
        <v>85.48</v>
      </c>
      <c r="L98" s="28">
        <v>73.736000000000004</v>
      </c>
      <c r="M98" s="28">
        <f>J98*0.2*0.8+K98*0.2</f>
        <v>73.736000000000004</v>
      </c>
      <c r="N98" s="28">
        <v>73.739999999999995</v>
      </c>
      <c r="X98" s="28">
        <v>73.736000000000004</v>
      </c>
      <c r="Y98" s="28">
        <v>73.739999999999995</v>
      </c>
      <c r="Z98" s="28">
        <v>73.739999999999995</v>
      </c>
      <c r="AD98" s="28">
        <v>73.736000000000004</v>
      </c>
      <c r="AH98" s="28">
        <v>73.739999999999995</v>
      </c>
      <c r="AJ98" s="28" t="s">
        <v>326</v>
      </c>
      <c r="AK98" s="28" t="s">
        <v>73</v>
      </c>
      <c r="AL98" s="28" t="s">
        <v>74</v>
      </c>
    </row>
    <row r="99" spans="1:38" s="28" customFormat="1" x14ac:dyDescent="0.4">
      <c r="A99" s="28">
        <v>98</v>
      </c>
      <c r="B99" s="28" t="s">
        <v>37</v>
      </c>
      <c r="C99" s="28" t="s">
        <v>157</v>
      </c>
      <c r="D99" s="28">
        <v>20233141080</v>
      </c>
      <c r="E99" s="28" t="s">
        <v>327</v>
      </c>
      <c r="F99" s="28" t="s">
        <v>40</v>
      </c>
      <c r="G99" s="28" t="s">
        <v>96</v>
      </c>
      <c r="H99" s="28" t="s">
        <v>42</v>
      </c>
      <c r="I99" s="28" t="s">
        <v>77</v>
      </c>
      <c r="J99" s="28">
        <v>351</v>
      </c>
      <c r="K99" s="28">
        <v>86.24</v>
      </c>
      <c r="L99" s="28">
        <v>78.22</v>
      </c>
      <c r="M99" s="28">
        <f>(J99*0.2)*0.8+K99*0.2</f>
        <v>73.408000000000001</v>
      </c>
      <c r="N99" s="28">
        <f>(J99*0.2)*0.8+K99*0.2</f>
        <v>73.408000000000001</v>
      </c>
      <c r="O99" s="28" t="s">
        <v>45</v>
      </c>
      <c r="P99" s="28" t="s">
        <v>45</v>
      </c>
      <c r="Q99" s="28" t="s">
        <v>45</v>
      </c>
      <c r="R99" s="28" t="s">
        <v>45</v>
      </c>
      <c r="S99" s="28" t="s">
        <v>45</v>
      </c>
      <c r="T99" s="28" t="s">
        <v>45</v>
      </c>
      <c r="U99" s="28" t="s">
        <v>45</v>
      </c>
      <c r="V99" s="28" t="s">
        <v>45</v>
      </c>
      <c r="W99" s="28" t="s">
        <v>45</v>
      </c>
      <c r="X99" s="28">
        <v>78.22</v>
      </c>
      <c r="Y99" s="28">
        <v>78.22</v>
      </c>
      <c r="Z99" s="28">
        <v>78.22</v>
      </c>
      <c r="AA99" s="28" t="s">
        <v>45</v>
      </c>
      <c r="AB99" s="28" t="s">
        <v>328</v>
      </c>
      <c r="AC99" s="28" t="s">
        <v>328</v>
      </c>
      <c r="AD99" s="28">
        <v>78.22</v>
      </c>
      <c r="AE99" s="28" t="s">
        <v>45</v>
      </c>
      <c r="AF99" s="28" t="s">
        <v>45</v>
      </c>
      <c r="AG99" s="28" t="s">
        <v>45</v>
      </c>
      <c r="AH99" s="28">
        <v>73.408000000000001</v>
      </c>
      <c r="AI99" s="28" t="s">
        <v>328</v>
      </c>
      <c r="AJ99" s="28" t="s">
        <v>329</v>
      </c>
      <c r="AK99" s="28" t="s">
        <v>47</v>
      </c>
      <c r="AL99" s="28" t="s">
        <v>48</v>
      </c>
    </row>
    <row r="100" spans="1:38" s="28" customFormat="1" x14ac:dyDescent="0.4">
      <c r="A100" s="28">
        <v>99</v>
      </c>
      <c r="B100" s="28" t="s">
        <v>37</v>
      </c>
      <c r="C100" s="28" t="s">
        <v>69</v>
      </c>
      <c r="D100" s="28" t="s">
        <v>330</v>
      </c>
      <c r="E100" s="28" t="s">
        <v>331</v>
      </c>
      <c r="F100" s="28" t="s">
        <v>66</v>
      </c>
      <c r="G100" s="28" t="s">
        <v>96</v>
      </c>
      <c r="H100" s="28" t="s">
        <v>42</v>
      </c>
      <c r="I100" s="28" t="s">
        <v>77</v>
      </c>
      <c r="J100" s="28">
        <v>356</v>
      </c>
      <c r="K100" s="28">
        <v>81.739999999999995</v>
      </c>
      <c r="L100" s="28">
        <v>73.31</v>
      </c>
      <c r="M100" s="28">
        <f>J100*0.2*0.8+K100*0.2</f>
        <v>73.308000000000007</v>
      </c>
      <c r="N100" s="28">
        <v>73.31</v>
      </c>
      <c r="X100" s="28">
        <v>73.31</v>
      </c>
      <c r="Y100" s="28">
        <v>73.31</v>
      </c>
      <c r="Z100" s="28">
        <v>73.31</v>
      </c>
      <c r="AD100" s="28">
        <v>73.31</v>
      </c>
      <c r="AH100" s="28">
        <v>73.31</v>
      </c>
      <c r="AJ100" s="28" t="s">
        <v>332</v>
      </c>
      <c r="AK100" s="28" t="s">
        <v>73</v>
      </c>
    </row>
    <row r="101" spans="1:38" s="28" customFormat="1" x14ac:dyDescent="0.4">
      <c r="A101" s="28">
        <v>100</v>
      </c>
      <c r="B101" s="28" t="s">
        <v>37</v>
      </c>
      <c r="C101" s="28" t="s">
        <v>157</v>
      </c>
      <c r="D101" s="28">
        <v>20233141102</v>
      </c>
      <c r="E101" s="28" t="s">
        <v>333</v>
      </c>
      <c r="F101" s="28" t="s">
        <v>40</v>
      </c>
      <c r="G101" s="28" t="s">
        <v>96</v>
      </c>
      <c r="H101" s="28" t="s">
        <v>42</v>
      </c>
      <c r="I101" s="28" t="s">
        <v>77</v>
      </c>
      <c r="J101" s="28">
        <v>354</v>
      </c>
      <c r="K101" s="28">
        <v>82.92</v>
      </c>
      <c r="L101" s="28">
        <v>73.224000000000004</v>
      </c>
      <c r="M101" s="28">
        <f>(J101*0.2)*0.8+K101*0.2</f>
        <v>73.224000000000004</v>
      </c>
      <c r="N101" s="28">
        <f>(J101*0.2)*0.8+K101*0.2</f>
        <v>73.224000000000004</v>
      </c>
      <c r="O101" s="28" t="s">
        <v>45</v>
      </c>
      <c r="P101" s="28" t="s">
        <v>45</v>
      </c>
      <c r="Q101" s="28" t="s">
        <v>45</v>
      </c>
      <c r="R101" s="28" t="s">
        <v>45</v>
      </c>
      <c r="S101" s="28" t="s">
        <v>45</v>
      </c>
      <c r="T101" s="28" t="s">
        <v>45</v>
      </c>
      <c r="U101" s="28" t="s">
        <v>45</v>
      </c>
      <c r="V101" s="28" t="s">
        <v>45</v>
      </c>
      <c r="W101" s="28" t="s">
        <v>45</v>
      </c>
      <c r="X101" s="28">
        <v>73.224000000000004</v>
      </c>
      <c r="Y101" s="28">
        <v>73.224000000000004</v>
      </c>
      <c r="Z101" s="28">
        <v>73.224000000000004</v>
      </c>
      <c r="AA101" s="28" t="s">
        <v>45</v>
      </c>
      <c r="AB101" s="28" t="s">
        <v>45</v>
      </c>
      <c r="AC101" s="28" t="s">
        <v>45</v>
      </c>
      <c r="AD101" s="28">
        <v>73.224000000000004</v>
      </c>
      <c r="AE101" s="28" t="s">
        <v>45</v>
      </c>
      <c r="AF101" s="28" t="s">
        <v>45</v>
      </c>
      <c r="AG101" s="28" t="s">
        <v>45</v>
      </c>
      <c r="AH101" s="28">
        <v>73.224000000000004</v>
      </c>
      <c r="AI101" s="28" t="s">
        <v>45</v>
      </c>
      <c r="AJ101" s="28" t="s">
        <v>329</v>
      </c>
      <c r="AK101" s="28" t="s">
        <v>47</v>
      </c>
      <c r="AL101" s="28" t="s">
        <v>48</v>
      </c>
    </row>
    <row r="102" spans="1:38" s="28" customFormat="1" x14ac:dyDescent="0.4">
      <c r="A102" s="28">
        <v>101</v>
      </c>
      <c r="B102" s="28" t="s">
        <v>37</v>
      </c>
      <c r="C102" s="28" t="s">
        <v>56</v>
      </c>
      <c r="D102" s="28">
        <v>20233141008</v>
      </c>
      <c r="E102" s="28" t="s">
        <v>334</v>
      </c>
      <c r="F102" s="28" t="s">
        <v>40</v>
      </c>
      <c r="G102" s="28" t="s">
        <v>96</v>
      </c>
      <c r="H102" s="28" t="s">
        <v>42</v>
      </c>
      <c r="I102" s="28" t="s">
        <v>77</v>
      </c>
      <c r="J102" s="28">
        <v>347</v>
      </c>
      <c r="K102" s="28">
        <v>87.43</v>
      </c>
      <c r="L102" s="28">
        <v>73</v>
      </c>
      <c r="M102" s="28">
        <f>(J102*0.2*0.8)+K102*0.2</f>
        <v>73.006000000000014</v>
      </c>
      <c r="N102" s="28">
        <v>73.006</v>
      </c>
      <c r="O102" s="28" t="s">
        <v>45</v>
      </c>
      <c r="R102" s="28" t="s">
        <v>45</v>
      </c>
      <c r="U102" s="28" t="s">
        <v>45</v>
      </c>
      <c r="X102" s="28">
        <v>73.006</v>
      </c>
      <c r="Y102" s="28">
        <v>73.006</v>
      </c>
      <c r="Z102" s="28">
        <v>73.006</v>
      </c>
      <c r="AD102" s="28">
        <v>73</v>
      </c>
      <c r="AH102" s="28">
        <v>73.006</v>
      </c>
      <c r="AJ102" s="28" t="s">
        <v>335</v>
      </c>
      <c r="AK102" s="28" t="s">
        <v>59</v>
      </c>
      <c r="AL102" s="28" t="s">
        <v>60</v>
      </c>
    </row>
    <row r="103" spans="1:38" s="28" customFormat="1" x14ac:dyDescent="0.4">
      <c r="A103" s="28">
        <v>102</v>
      </c>
      <c r="B103" s="28" t="s">
        <v>37</v>
      </c>
      <c r="C103" s="28" t="s">
        <v>56</v>
      </c>
      <c r="D103" s="28">
        <v>20233141106</v>
      </c>
      <c r="E103" s="28" t="s">
        <v>336</v>
      </c>
      <c r="F103" s="28" t="s">
        <v>40</v>
      </c>
      <c r="G103" s="28" t="s">
        <v>96</v>
      </c>
      <c r="H103" s="28" t="s">
        <v>42</v>
      </c>
      <c r="I103" s="28" t="s">
        <v>77</v>
      </c>
      <c r="J103" s="28">
        <v>334</v>
      </c>
      <c r="K103" s="28">
        <v>92.54</v>
      </c>
      <c r="L103" s="28">
        <v>71.947999999999993</v>
      </c>
      <c r="M103" s="28">
        <f>(J103*0.2*0.8)+K103*0.2</f>
        <v>71.948000000000008</v>
      </c>
      <c r="N103" s="28">
        <v>71.947999999999993</v>
      </c>
      <c r="O103" s="28" t="s">
        <v>45</v>
      </c>
      <c r="R103" s="28" t="s">
        <v>45</v>
      </c>
      <c r="U103" s="28" t="s">
        <v>45</v>
      </c>
      <c r="X103" s="28">
        <v>72.947999999999993</v>
      </c>
      <c r="Y103" s="28">
        <v>72.947999999999993</v>
      </c>
      <c r="Z103" s="28">
        <v>72.947999999999993</v>
      </c>
      <c r="AA103" s="28" t="s">
        <v>45</v>
      </c>
      <c r="AD103" s="28">
        <v>71.947999999999993</v>
      </c>
      <c r="AH103" s="28">
        <v>72.947999999999993</v>
      </c>
      <c r="AJ103" s="28" t="s">
        <v>63</v>
      </c>
      <c r="AK103" s="28" t="s">
        <v>59</v>
      </c>
      <c r="AL103" s="28" t="s">
        <v>60</v>
      </c>
    </row>
    <row r="104" spans="1:38" s="28" customFormat="1" x14ac:dyDescent="0.4">
      <c r="A104" s="28">
        <v>103</v>
      </c>
      <c r="B104" s="28" t="s">
        <v>37</v>
      </c>
      <c r="C104" s="28" t="s">
        <v>115</v>
      </c>
      <c r="D104" s="28">
        <v>20233141112</v>
      </c>
      <c r="E104" s="28" t="s">
        <v>337</v>
      </c>
      <c r="F104" s="28" t="s">
        <v>40</v>
      </c>
      <c r="G104" s="28" t="s">
        <v>96</v>
      </c>
      <c r="H104" s="28" t="s">
        <v>42</v>
      </c>
      <c r="I104" s="28" t="s">
        <v>77</v>
      </c>
      <c r="J104" s="28">
        <v>344</v>
      </c>
      <c r="K104" s="28">
        <v>87.88</v>
      </c>
      <c r="L104" s="28">
        <v>72.616</v>
      </c>
      <c r="M104" s="28">
        <v>72.616</v>
      </c>
      <c r="N104" s="28">
        <v>72.616</v>
      </c>
      <c r="X104" s="28">
        <v>72.616</v>
      </c>
      <c r="Y104" s="28">
        <v>72.616</v>
      </c>
      <c r="Z104" s="28">
        <v>72.616</v>
      </c>
      <c r="AD104" s="28">
        <v>72.616</v>
      </c>
      <c r="AH104" s="61">
        <v>72.616</v>
      </c>
      <c r="AJ104" s="28" t="s">
        <v>338</v>
      </c>
      <c r="AK104" s="28" t="s">
        <v>120</v>
      </c>
      <c r="AL104" s="28" t="s">
        <v>121</v>
      </c>
    </row>
    <row r="105" spans="1:38" s="28" customFormat="1" x14ac:dyDescent="0.4">
      <c r="A105" s="28">
        <v>104</v>
      </c>
      <c r="B105" s="28" t="s">
        <v>37</v>
      </c>
      <c r="C105" s="28" t="s">
        <v>122</v>
      </c>
      <c r="D105" s="28">
        <v>20233141067</v>
      </c>
      <c r="E105" s="28" t="s">
        <v>339</v>
      </c>
      <c r="F105" s="28" t="s">
        <v>40</v>
      </c>
      <c r="G105" s="28" t="s">
        <v>96</v>
      </c>
      <c r="H105" s="28" t="s">
        <v>42</v>
      </c>
      <c r="I105" s="28" t="s">
        <v>77</v>
      </c>
      <c r="J105" s="28">
        <v>344</v>
      </c>
      <c r="K105" s="28">
        <v>87.52</v>
      </c>
      <c r="L105" s="28">
        <v>72.543999999999997</v>
      </c>
      <c r="M105" s="28">
        <f>J105*0.2*0.8+K105*0.2</f>
        <v>72.543999999999997</v>
      </c>
      <c r="N105" s="28">
        <f>J105*0.2*0.8+K105*0.2</f>
        <v>72.543999999999997</v>
      </c>
      <c r="O105" s="28" t="s">
        <v>45</v>
      </c>
      <c r="P105" s="28">
        <v>0</v>
      </c>
      <c r="Q105" s="28">
        <v>0</v>
      </c>
      <c r="R105" s="28" t="s">
        <v>45</v>
      </c>
      <c r="S105" s="28">
        <v>0</v>
      </c>
      <c r="T105" s="28">
        <v>0</v>
      </c>
      <c r="U105" s="28" t="s">
        <v>45</v>
      </c>
      <c r="V105" s="28">
        <v>0</v>
      </c>
      <c r="W105" s="28">
        <v>0</v>
      </c>
      <c r="X105" s="28">
        <v>72.543999999999997</v>
      </c>
      <c r="Y105" s="28">
        <f>M105+P105+S105+V105</f>
        <v>72.543999999999997</v>
      </c>
      <c r="Z105" s="28">
        <f>N105+Q105+T105+W105</f>
        <v>72.543999999999997</v>
      </c>
      <c r="AA105" s="28" t="s">
        <v>45</v>
      </c>
      <c r="AD105" s="28">
        <v>72.543999999999997</v>
      </c>
      <c r="AE105" s="28" t="s">
        <v>45</v>
      </c>
      <c r="AF105" s="28" t="s">
        <v>45</v>
      </c>
      <c r="AG105" s="28" t="s">
        <v>45</v>
      </c>
      <c r="AH105" s="28">
        <v>72.540000000000006</v>
      </c>
      <c r="AJ105" s="28" t="s">
        <v>211</v>
      </c>
      <c r="AK105" s="28" t="s">
        <v>121</v>
      </c>
      <c r="AL105" s="28" t="s">
        <v>120</v>
      </c>
    </row>
    <row r="106" spans="1:38" s="28" customFormat="1" x14ac:dyDescent="0.4">
      <c r="A106" s="28">
        <v>105</v>
      </c>
      <c r="B106" s="28" t="s">
        <v>37</v>
      </c>
      <c r="C106" s="28" t="s">
        <v>49</v>
      </c>
      <c r="D106" s="28">
        <v>20233141026</v>
      </c>
      <c r="E106" s="28" t="s">
        <v>340</v>
      </c>
      <c r="F106" s="28" t="s">
        <v>40</v>
      </c>
      <c r="G106" s="28" t="s">
        <v>96</v>
      </c>
      <c r="H106" s="28" t="s">
        <v>42</v>
      </c>
      <c r="I106" s="28" t="s">
        <v>77</v>
      </c>
      <c r="J106" s="28">
        <v>338</v>
      </c>
      <c r="K106" s="28">
        <v>92.12</v>
      </c>
      <c r="L106" s="28">
        <v>72.504000000000005</v>
      </c>
      <c r="M106" s="28">
        <v>72.5</v>
      </c>
      <c r="N106" s="28">
        <f>(J106*0.2)*0.8+K106*0.2</f>
        <v>72.504000000000019</v>
      </c>
      <c r="O106" s="28" t="s">
        <v>45</v>
      </c>
      <c r="R106" s="28" t="s">
        <v>45</v>
      </c>
      <c r="U106" s="28" t="s">
        <v>45</v>
      </c>
      <c r="X106" s="28">
        <v>72.504000000000005</v>
      </c>
      <c r="Y106" s="28">
        <v>72.504000000000005</v>
      </c>
      <c r="Z106" s="28">
        <v>72.504000000000005</v>
      </c>
      <c r="AD106" s="28">
        <v>72.5</v>
      </c>
      <c r="AH106" s="28">
        <v>72.504000000000005</v>
      </c>
      <c r="AJ106" s="28" t="s">
        <v>269</v>
      </c>
      <c r="AK106" s="28" t="s">
        <v>48</v>
      </c>
      <c r="AL106" s="28" t="s">
        <v>47</v>
      </c>
    </row>
    <row r="107" spans="1:38" s="28" customFormat="1" x14ac:dyDescent="0.4">
      <c r="A107" s="28">
        <v>106</v>
      </c>
      <c r="B107" s="28" t="s">
        <v>37</v>
      </c>
      <c r="C107" s="28" t="s">
        <v>49</v>
      </c>
      <c r="D107" s="28">
        <v>20233141058</v>
      </c>
      <c r="E107" s="28" t="s">
        <v>341</v>
      </c>
      <c r="F107" s="28" t="s">
        <v>40</v>
      </c>
      <c r="G107" s="28" t="s">
        <v>96</v>
      </c>
      <c r="H107" s="28" t="s">
        <v>42</v>
      </c>
      <c r="I107" s="28" t="s">
        <v>77</v>
      </c>
      <c r="J107" s="28">
        <v>344</v>
      </c>
      <c r="K107" s="28">
        <v>86.53</v>
      </c>
      <c r="L107" s="28">
        <v>72.346000000000004</v>
      </c>
      <c r="M107" s="28">
        <v>72.346000000000004</v>
      </c>
      <c r="N107" s="28">
        <f>(J107*0.2)*0.8+K107*0.2</f>
        <v>72.346000000000004</v>
      </c>
      <c r="O107" s="28" t="s">
        <v>45</v>
      </c>
      <c r="R107" s="28" t="s">
        <v>45</v>
      </c>
      <c r="U107" s="28" t="s">
        <v>45</v>
      </c>
      <c r="X107" s="28">
        <v>72.346000000000004</v>
      </c>
      <c r="Y107" s="28">
        <v>72.346000000000004</v>
      </c>
      <c r="Z107" s="28">
        <v>72.346000000000004</v>
      </c>
      <c r="AD107" s="28">
        <v>72.346000000000004</v>
      </c>
      <c r="AH107" s="28">
        <v>72.346000000000004</v>
      </c>
      <c r="AJ107" s="28" t="s">
        <v>342</v>
      </c>
      <c r="AK107" s="28" t="s">
        <v>48</v>
      </c>
      <c r="AL107" s="28" t="s">
        <v>47</v>
      </c>
    </row>
    <row r="108" spans="1:38" s="28" customFormat="1" x14ac:dyDescent="0.4">
      <c r="A108" s="28">
        <v>107</v>
      </c>
      <c r="B108" s="28" t="s">
        <v>37</v>
      </c>
      <c r="C108" s="28" t="s">
        <v>122</v>
      </c>
      <c r="D108" s="28">
        <v>20233141032</v>
      </c>
      <c r="E108" s="28" t="s">
        <v>343</v>
      </c>
      <c r="F108" s="28" t="s">
        <v>40</v>
      </c>
      <c r="G108" s="28" t="s">
        <v>96</v>
      </c>
      <c r="H108" s="28" t="s">
        <v>42</v>
      </c>
      <c r="I108" s="28" t="s">
        <v>77</v>
      </c>
      <c r="J108" s="28">
        <v>339</v>
      </c>
      <c r="K108" s="28">
        <v>90.46</v>
      </c>
      <c r="L108" s="28">
        <v>72.331999999999994</v>
      </c>
      <c r="M108" s="28">
        <f>J108*0.2*0.8+K108*0.2</f>
        <v>72.331999999999994</v>
      </c>
      <c r="N108" s="28">
        <f>J108*0.2*0.8+K108*0.2</f>
        <v>72.331999999999994</v>
      </c>
      <c r="O108" s="28" t="s">
        <v>45</v>
      </c>
      <c r="P108" s="28">
        <v>0</v>
      </c>
      <c r="Q108" s="28">
        <v>0</v>
      </c>
      <c r="R108" s="28">
        <v>2</v>
      </c>
      <c r="S108" s="28">
        <v>0</v>
      </c>
      <c r="T108" s="28">
        <v>0</v>
      </c>
      <c r="U108" s="28" t="s">
        <v>45</v>
      </c>
      <c r="V108" s="28">
        <v>0</v>
      </c>
      <c r="W108" s="28">
        <v>0</v>
      </c>
      <c r="X108" s="28">
        <v>74.331999999999994</v>
      </c>
      <c r="Y108" s="28">
        <f>M108+P108+S108+V108</f>
        <v>72.331999999999994</v>
      </c>
      <c r="Z108" s="28">
        <f>N108+Q108+T108+W108</f>
        <v>72.331999999999994</v>
      </c>
      <c r="AA108" s="28" t="s">
        <v>45</v>
      </c>
      <c r="AB108" s="28" t="s">
        <v>344</v>
      </c>
      <c r="AC108" s="28" t="s">
        <v>344</v>
      </c>
      <c r="AD108" s="28">
        <v>72.331999999999994</v>
      </c>
      <c r="AE108" s="28" t="s">
        <v>45</v>
      </c>
      <c r="AF108" s="28" t="s">
        <v>130</v>
      </c>
      <c r="AG108" s="28" t="s">
        <v>45</v>
      </c>
      <c r="AH108" s="28">
        <v>72.33</v>
      </c>
      <c r="AI108" s="28" t="s">
        <v>345</v>
      </c>
      <c r="AJ108" s="28" t="s">
        <v>58</v>
      </c>
      <c r="AK108" s="28" t="s">
        <v>121</v>
      </c>
      <c r="AL108" s="28" t="s">
        <v>120</v>
      </c>
    </row>
    <row r="109" spans="1:38" s="28" customFormat="1" x14ac:dyDescent="0.4">
      <c r="A109" s="28">
        <v>108</v>
      </c>
      <c r="B109" s="28" t="s">
        <v>37</v>
      </c>
      <c r="C109" s="28" t="s">
        <v>157</v>
      </c>
      <c r="D109" s="28">
        <v>20233141024</v>
      </c>
      <c r="E109" s="28" t="s">
        <v>346</v>
      </c>
      <c r="F109" s="28" t="s">
        <v>40</v>
      </c>
      <c r="G109" s="28" t="s">
        <v>96</v>
      </c>
      <c r="H109" s="28" t="s">
        <v>42</v>
      </c>
      <c r="I109" s="28" t="s">
        <v>77</v>
      </c>
      <c r="J109" s="28">
        <v>347</v>
      </c>
      <c r="K109" s="28">
        <v>83.98</v>
      </c>
      <c r="L109" s="28">
        <v>72.316000000000003</v>
      </c>
      <c r="M109" s="28">
        <f>(J109*0.2)*0.8+K109*0.2</f>
        <v>72.316000000000017</v>
      </c>
      <c r="N109" s="28">
        <f>(J109*0.2)*0.8+K109*0.2</f>
        <v>72.316000000000017</v>
      </c>
      <c r="O109" s="28" t="s">
        <v>45</v>
      </c>
      <c r="P109" s="28" t="s">
        <v>45</v>
      </c>
      <c r="Q109" s="28" t="s">
        <v>45</v>
      </c>
      <c r="R109" s="28" t="s">
        <v>45</v>
      </c>
      <c r="S109" s="28" t="s">
        <v>45</v>
      </c>
      <c r="T109" s="28" t="s">
        <v>45</v>
      </c>
      <c r="U109" s="28" t="s">
        <v>45</v>
      </c>
      <c r="V109" s="28" t="s">
        <v>45</v>
      </c>
      <c r="W109" s="28" t="s">
        <v>45</v>
      </c>
      <c r="X109" s="28">
        <v>72.316000000000003</v>
      </c>
      <c r="Y109" s="28">
        <v>72.316000000000003</v>
      </c>
      <c r="Z109" s="28">
        <v>72.316000000000003</v>
      </c>
      <c r="AA109" s="28" t="s">
        <v>45</v>
      </c>
      <c r="AB109" s="28" t="s">
        <v>45</v>
      </c>
      <c r="AC109" s="28" t="s">
        <v>45</v>
      </c>
      <c r="AD109" s="28">
        <v>72.316000000000003</v>
      </c>
      <c r="AE109" s="28" t="s">
        <v>45</v>
      </c>
      <c r="AF109" s="28" t="s">
        <v>45</v>
      </c>
      <c r="AG109" s="28" t="s">
        <v>45</v>
      </c>
      <c r="AH109" s="28">
        <v>72.316000000000003</v>
      </c>
      <c r="AI109" s="28" t="s">
        <v>45</v>
      </c>
      <c r="AJ109" s="28" t="s">
        <v>197</v>
      </c>
      <c r="AK109" s="28" t="s">
        <v>47</v>
      </c>
      <c r="AL109" s="28" t="s">
        <v>48</v>
      </c>
    </row>
    <row r="110" spans="1:38" s="28" customFormat="1" x14ac:dyDescent="0.4">
      <c r="A110" s="28">
        <v>109</v>
      </c>
      <c r="B110" s="28" t="s">
        <v>37</v>
      </c>
      <c r="C110" s="28" t="s">
        <v>69</v>
      </c>
      <c r="D110" s="28" t="s">
        <v>347</v>
      </c>
      <c r="E110" s="28" t="s">
        <v>348</v>
      </c>
      <c r="F110" s="28" t="s">
        <v>66</v>
      </c>
      <c r="G110" s="28" t="s">
        <v>96</v>
      </c>
      <c r="H110" s="28" t="s">
        <v>42</v>
      </c>
      <c r="I110" s="28" t="s">
        <v>77</v>
      </c>
      <c r="J110" s="28">
        <v>341</v>
      </c>
      <c r="K110" s="28">
        <v>88.38</v>
      </c>
      <c r="L110" s="28">
        <v>72.23</v>
      </c>
      <c r="M110" s="28">
        <f>J110*0.2*0.8+K110*0.2</f>
        <v>72.236000000000004</v>
      </c>
      <c r="N110" s="28">
        <v>72.239999999999995</v>
      </c>
      <c r="X110" s="28">
        <v>72.23</v>
      </c>
      <c r="Y110" s="28">
        <v>72.239999999999995</v>
      </c>
      <c r="Z110" s="28">
        <v>72.239999999999995</v>
      </c>
      <c r="AD110" s="28">
        <v>72.23</v>
      </c>
      <c r="AH110" s="28">
        <v>72.239999999999995</v>
      </c>
      <c r="AJ110" s="28" t="s">
        <v>72</v>
      </c>
      <c r="AK110" s="28" t="s">
        <v>73</v>
      </c>
    </row>
    <row r="111" spans="1:38" s="28" customFormat="1" x14ac:dyDescent="0.4">
      <c r="A111" s="28">
        <v>110</v>
      </c>
      <c r="B111" s="28" t="s">
        <v>37</v>
      </c>
      <c r="C111" s="28" t="s">
        <v>56</v>
      </c>
      <c r="D111" s="28">
        <v>20233141010</v>
      </c>
      <c r="E111" s="28" t="s">
        <v>349</v>
      </c>
      <c r="F111" s="28" t="s">
        <v>40</v>
      </c>
      <c r="G111" s="28" t="s">
        <v>96</v>
      </c>
      <c r="H111" s="28" t="s">
        <v>42</v>
      </c>
      <c r="I111" s="28" t="s">
        <v>77</v>
      </c>
      <c r="J111" s="28">
        <v>347</v>
      </c>
      <c r="K111" s="28">
        <v>81.88</v>
      </c>
      <c r="L111" s="28">
        <v>71.896000000000001</v>
      </c>
      <c r="M111" s="28">
        <f>(J111*0.2*0.8)+K111*0.2</f>
        <v>71.896000000000015</v>
      </c>
      <c r="N111" s="28">
        <v>71.896000000000001</v>
      </c>
      <c r="O111" s="28" t="s">
        <v>45</v>
      </c>
      <c r="R111" s="28" t="s">
        <v>45</v>
      </c>
      <c r="U111" s="28" t="s">
        <v>45</v>
      </c>
      <c r="X111" s="28">
        <v>71.896000000000001</v>
      </c>
      <c r="Y111" s="28">
        <v>71.896000000000001</v>
      </c>
      <c r="Z111" s="28">
        <v>71.896000000000001</v>
      </c>
      <c r="AD111" s="28">
        <v>71.896000000000001</v>
      </c>
      <c r="AH111" s="28">
        <v>71.896000000000001</v>
      </c>
      <c r="AJ111" s="28" t="s">
        <v>350</v>
      </c>
      <c r="AK111" s="28" t="s">
        <v>59</v>
      </c>
      <c r="AL111" s="28" t="s">
        <v>60</v>
      </c>
    </row>
    <row r="112" spans="1:38" s="28" customFormat="1" x14ac:dyDescent="0.4">
      <c r="A112" s="28">
        <v>111</v>
      </c>
      <c r="B112" s="28" t="s">
        <v>37</v>
      </c>
      <c r="C112" s="28" t="s">
        <v>122</v>
      </c>
      <c r="D112" s="28">
        <v>20233141017</v>
      </c>
      <c r="E112" s="28" t="s">
        <v>351</v>
      </c>
      <c r="F112" s="28" t="s">
        <v>66</v>
      </c>
      <c r="G112" s="28" t="s">
        <v>96</v>
      </c>
      <c r="H112" s="28" t="s">
        <v>42</v>
      </c>
      <c r="I112" s="28" t="s">
        <v>77</v>
      </c>
      <c r="J112" s="28">
        <v>331</v>
      </c>
      <c r="K112" s="28">
        <v>93.58</v>
      </c>
      <c r="L112" s="28">
        <v>71.676000000000002</v>
      </c>
      <c r="M112" s="28">
        <f>J112*0.2*0.8+K112*0.2</f>
        <v>71.676000000000016</v>
      </c>
      <c r="N112" s="28">
        <f>J112*0.2*0.8+K112*0.2</f>
        <v>71.676000000000016</v>
      </c>
      <c r="O112" s="28" t="s">
        <v>45</v>
      </c>
      <c r="P112" s="28">
        <v>0</v>
      </c>
      <c r="Q112" s="28">
        <v>0</v>
      </c>
      <c r="R112" s="28" t="s">
        <v>45</v>
      </c>
      <c r="S112" s="28">
        <v>0</v>
      </c>
      <c r="T112" s="28">
        <v>0</v>
      </c>
      <c r="U112" s="28" t="s">
        <v>45</v>
      </c>
      <c r="V112" s="28">
        <v>0</v>
      </c>
      <c r="W112" s="28">
        <v>0</v>
      </c>
      <c r="X112" s="28">
        <v>71.676000000000002</v>
      </c>
      <c r="Y112" s="28">
        <f>M112+P112+S112+V112</f>
        <v>71.676000000000016</v>
      </c>
      <c r="Z112" s="28">
        <f>N112+Q112+T112+W112</f>
        <v>71.676000000000016</v>
      </c>
      <c r="AA112" s="28" t="s">
        <v>45</v>
      </c>
      <c r="AD112" s="28">
        <v>71.676000000000002</v>
      </c>
      <c r="AE112" s="28" t="s">
        <v>45</v>
      </c>
      <c r="AF112" s="28" t="s">
        <v>45</v>
      </c>
      <c r="AG112" s="28" t="s">
        <v>45</v>
      </c>
      <c r="AH112" s="28">
        <v>71.680000000000007</v>
      </c>
      <c r="AJ112" s="28" t="s">
        <v>68</v>
      </c>
      <c r="AK112" s="28" t="s">
        <v>121</v>
      </c>
      <c r="AL112" s="28" t="s">
        <v>120</v>
      </c>
    </row>
    <row r="113" spans="1:38" s="28" customFormat="1" x14ac:dyDescent="0.4">
      <c r="A113" s="28">
        <v>112</v>
      </c>
      <c r="B113" s="28" t="s">
        <v>37</v>
      </c>
      <c r="C113" s="28" t="s">
        <v>122</v>
      </c>
      <c r="D113" s="28">
        <v>20233141028</v>
      </c>
      <c r="E113" s="28" t="s">
        <v>352</v>
      </c>
      <c r="F113" s="28" t="s">
        <v>66</v>
      </c>
      <c r="G113" s="28" t="s">
        <v>96</v>
      </c>
      <c r="H113" s="28" t="s">
        <v>42</v>
      </c>
      <c r="I113" s="28" t="s">
        <v>77</v>
      </c>
      <c r="J113" s="28">
        <v>337</v>
      </c>
      <c r="K113" s="28">
        <v>88.3</v>
      </c>
      <c r="L113" s="28">
        <v>71.58</v>
      </c>
      <c r="M113" s="28">
        <f>J113*0.2*0.8+K113*0.2</f>
        <v>71.580000000000013</v>
      </c>
      <c r="N113" s="28">
        <f>J113*0.2*0.8+K113*0.2</f>
        <v>71.580000000000013</v>
      </c>
      <c r="O113" s="28" t="s">
        <v>45</v>
      </c>
      <c r="P113" s="28">
        <v>0</v>
      </c>
      <c r="Q113" s="28">
        <v>0</v>
      </c>
      <c r="R113" s="28" t="s">
        <v>45</v>
      </c>
      <c r="S113" s="28">
        <v>0</v>
      </c>
      <c r="T113" s="28">
        <v>0</v>
      </c>
      <c r="U113" s="28" t="s">
        <v>45</v>
      </c>
      <c r="V113" s="28">
        <v>0</v>
      </c>
      <c r="W113" s="28">
        <v>0</v>
      </c>
      <c r="X113" s="28">
        <v>71.58</v>
      </c>
      <c r="Y113" s="28">
        <f>M113+P113+S113+V113</f>
        <v>71.580000000000013</v>
      </c>
      <c r="Z113" s="28">
        <f>N113+Q113+T113+W113</f>
        <v>71.580000000000013</v>
      </c>
      <c r="AA113" s="28" t="s">
        <v>45</v>
      </c>
      <c r="AD113" s="28">
        <v>71.58</v>
      </c>
      <c r="AE113" s="28" t="s">
        <v>45</v>
      </c>
      <c r="AF113" s="28" t="s">
        <v>45</v>
      </c>
      <c r="AG113" s="28" t="s">
        <v>45</v>
      </c>
      <c r="AH113" s="28">
        <f>SUM(J113*0.16+K113*0.2)</f>
        <v>71.58</v>
      </c>
      <c r="AJ113" s="28" t="s">
        <v>353</v>
      </c>
      <c r="AK113" s="28" t="s">
        <v>121</v>
      </c>
      <c r="AL113" s="28" t="s">
        <v>120</v>
      </c>
    </row>
    <row r="114" spans="1:38" s="28" customFormat="1" x14ac:dyDescent="0.4">
      <c r="A114" s="28">
        <v>113</v>
      </c>
      <c r="B114" s="28" t="s">
        <v>37</v>
      </c>
      <c r="C114" s="28" t="s">
        <v>56</v>
      </c>
      <c r="D114" s="28">
        <v>20233141074</v>
      </c>
      <c r="E114" s="28" t="s">
        <v>354</v>
      </c>
      <c r="F114" s="28" t="s">
        <v>66</v>
      </c>
      <c r="G114" s="28" t="s">
        <v>96</v>
      </c>
      <c r="H114" s="28" t="s">
        <v>42</v>
      </c>
      <c r="I114" s="28" t="s">
        <v>77</v>
      </c>
      <c r="J114" s="28">
        <v>340</v>
      </c>
      <c r="K114" s="28">
        <v>85.36</v>
      </c>
      <c r="L114" s="28">
        <v>71.471999999999994</v>
      </c>
      <c r="M114" s="28">
        <f>(J114*0.2*0.8)+K114*0.2</f>
        <v>71.472000000000008</v>
      </c>
      <c r="N114" s="28">
        <v>71.471999999999994</v>
      </c>
      <c r="O114" s="28" t="s">
        <v>45</v>
      </c>
      <c r="R114" s="28" t="s">
        <v>45</v>
      </c>
      <c r="U114" s="28" t="s">
        <v>45</v>
      </c>
      <c r="X114" s="28">
        <v>71.471999999999994</v>
      </c>
      <c r="Y114" s="28">
        <v>71.471999999999994</v>
      </c>
      <c r="Z114" s="28">
        <v>71.471999999999994</v>
      </c>
      <c r="AD114" s="28">
        <v>71.471999999999994</v>
      </c>
      <c r="AH114" s="28">
        <v>71.471999999999994</v>
      </c>
      <c r="AJ114" s="28" t="s">
        <v>355</v>
      </c>
      <c r="AK114" s="28" t="s">
        <v>59</v>
      </c>
      <c r="AL114" s="28" t="s">
        <v>60</v>
      </c>
    </row>
    <row r="115" spans="1:38" s="28" customFormat="1" x14ac:dyDescent="0.4">
      <c r="A115" s="28">
        <v>114</v>
      </c>
      <c r="B115" s="28" t="s">
        <v>37</v>
      </c>
      <c r="C115" s="28" t="s">
        <v>122</v>
      </c>
      <c r="D115" s="28">
        <v>20233141002</v>
      </c>
      <c r="E115" s="28" t="s">
        <v>356</v>
      </c>
      <c r="F115" s="28" t="s">
        <v>66</v>
      </c>
      <c r="G115" s="28" t="s">
        <v>96</v>
      </c>
      <c r="H115" s="28" t="s">
        <v>42</v>
      </c>
      <c r="I115" s="28" t="s">
        <v>77</v>
      </c>
      <c r="J115" s="28">
        <v>331</v>
      </c>
      <c r="K115" s="28">
        <v>91.54</v>
      </c>
      <c r="L115" s="28">
        <v>71.27</v>
      </c>
      <c r="M115" s="28">
        <f>J115*0.2*0.8+K115*0.2</f>
        <v>71.268000000000015</v>
      </c>
      <c r="N115" s="28">
        <f>J115*0.2*0.8+K115*0.2</f>
        <v>71.268000000000015</v>
      </c>
      <c r="O115" s="28" t="s">
        <v>45</v>
      </c>
      <c r="P115" s="28">
        <v>0</v>
      </c>
      <c r="Q115" s="28">
        <v>0</v>
      </c>
      <c r="R115" s="28" t="s">
        <v>45</v>
      </c>
      <c r="S115" s="28">
        <v>0</v>
      </c>
      <c r="T115" s="28">
        <v>0</v>
      </c>
      <c r="U115" s="28" t="s">
        <v>45</v>
      </c>
      <c r="V115" s="28">
        <v>0</v>
      </c>
      <c r="W115" s="28">
        <v>0</v>
      </c>
      <c r="X115" s="28">
        <v>71.27</v>
      </c>
      <c r="Y115" s="28">
        <f>M115+P115+S115+V115</f>
        <v>71.268000000000015</v>
      </c>
      <c r="Z115" s="28">
        <f>N115+Q115+T115+W115</f>
        <v>71.268000000000015</v>
      </c>
      <c r="AA115" s="28" t="s">
        <v>45</v>
      </c>
      <c r="AD115" s="28">
        <v>71.27</v>
      </c>
      <c r="AE115" s="28" t="s">
        <v>45</v>
      </c>
      <c r="AF115" s="28" t="s">
        <v>45</v>
      </c>
      <c r="AG115" s="28" t="s">
        <v>45</v>
      </c>
      <c r="AH115" s="28">
        <v>71.27</v>
      </c>
      <c r="AJ115" s="28" t="s">
        <v>353</v>
      </c>
      <c r="AK115" s="28" t="s">
        <v>121</v>
      </c>
      <c r="AL115" s="28" t="s">
        <v>120</v>
      </c>
    </row>
    <row r="116" spans="1:38" s="28" customFormat="1" x14ac:dyDescent="0.4">
      <c r="A116" s="28">
        <v>115</v>
      </c>
      <c r="B116" s="28" t="s">
        <v>37</v>
      </c>
      <c r="C116" s="28" t="s">
        <v>122</v>
      </c>
      <c r="D116" s="28">
        <v>20233141111</v>
      </c>
      <c r="E116" s="28" t="s">
        <v>357</v>
      </c>
      <c r="F116" s="28" t="s">
        <v>40</v>
      </c>
      <c r="G116" s="28" t="s">
        <v>96</v>
      </c>
      <c r="H116" s="28" t="s">
        <v>42</v>
      </c>
      <c r="I116" s="28" t="s">
        <v>77</v>
      </c>
      <c r="J116" s="28">
        <v>330</v>
      </c>
      <c r="K116" s="28">
        <v>89.1</v>
      </c>
      <c r="L116" s="28">
        <v>70.62</v>
      </c>
      <c r="M116" s="28">
        <f>J116*0.2*0.8+K116*0.2</f>
        <v>70.62</v>
      </c>
      <c r="N116" s="28">
        <f>J116*0.2*0.8+K116*0.2</f>
        <v>70.62</v>
      </c>
      <c r="O116" s="28" t="s">
        <v>45</v>
      </c>
      <c r="P116" s="28">
        <v>0</v>
      </c>
      <c r="Q116" s="28">
        <v>0</v>
      </c>
      <c r="R116" s="28" t="s">
        <v>45</v>
      </c>
      <c r="S116" s="28">
        <v>0</v>
      </c>
      <c r="T116" s="28">
        <v>0</v>
      </c>
      <c r="U116" s="28" t="s">
        <v>45</v>
      </c>
      <c r="V116" s="28">
        <v>0</v>
      </c>
      <c r="W116" s="28">
        <v>0</v>
      </c>
      <c r="X116" s="28">
        <v>70.62</v>
      </c>
      <c r="Y116" s="28">
        <f>M116+P116+S116+V116</f>
        <v>70.62</v>
      </c>
      <c r="Z116" s="28">
        <f>N116+Q116+T116+W116</f>
        <v>70.62</v>
      </c>
      <c r="AA116" s="28" t="s">
        <v>45</v>
      </c>
      <c r="AD116" s="28">
        <v>70.62</v>
      </c>
      <c r="AE116" s="28" t="s">
        <v>45</v>
      </c>
      <c r="AF116" s="28" t="s">
        <v>45</v>
      </c>
      <c r="AG116" s="28" t="s">
        <v>45</v>
      </c>
      <c r="AH116" s="28">
        <f>SUM(J116*0.16+K116*0.2)</f>
        <v>70.62</v>
      </c>
      <c r="AJ116" s="28" t="s">
        <v>285</v>
      </c>
      <c r="AK116" s="28" t="s">
        <v>121</v>
      </c>
      <c r="AL116" s="28" t="s">
        <v>120</v>
      </c>
    </row>
    <row r="117" spans="1:38" s="28" customFormat="1" x14ac:dyDescent="0.4">
      <c r="A117" s="28">
        <v>116</v>
      </c>
      <c r="B117" s="28" t="s">
        <v>37</v>
      </c>
      <c r="C117" s="28" t="s">
        <v>56</v>
      </c>
      <c r="D117" s="28">
        <v>20233141047</v>
      </c>
      <c r="E117" s="28" t="s">
        <v>358</v>
      </c>
      <c r="F117" s="28" t="s">
        <v>40</v>
      </c>
      <c r="G117" s="28" t="s">
        <v>96</v>
      </c>
      <c r="H117" s="28" t="s">
        <v>42</v>
      </c>
      <c r="I117" s="28" t="s">
        <v>77</v>
      </c>
      <c r="J117" s="28">
        <v>336</v>
      </c>
      <c r="K117" s="28">
        <v>83.3</v>
      </c>
      <c r="L117" s="28">
        <v>70.42</v>
      </c>
      <c r="M117" s="28">
        <f>(J117*0.2*0.8)+K117*0.2</f>
        <v>70.42</v>
      </c>
      <c r="N117" s="28">
        <v>70.42</v>
      </c>
      <c r="O117" s="28" t="s">
        <v>45</v>
      </c>
      <c r="R117" s="28" t="s">
        <v>45</v>
      </c>
      <c r="U117" s="28" t="s">
        <v>45</v>
      </c>
      <c r="X117" s="28">
        <v>70.42</v>
      </c>
      <c r="Y117" s="28">
        <v>70.42</v>
      </c>
      <c r="Z117" s="28">
        <v>70.42</v>
      </c>
      <c r="AA117" s="28" t="s">
        <v>45</v>
      </c>
      <c r="AD117" s="28">
        <v>70.42</v>
      </c>
      <c r="AH117" s="28">
        <v>70.42</v>
      </c>
      <c r="AJ117" s="28" t="s">
        <v>350</v>
      </c>
      <c r="AK117" s="28" t="s">
        <v>59</v>
      </c>
      <c r="AL117" s="28" t="s">
        <v>60</v>
      </c>
    </row>
  </sheetData>
  <autoFilter ref="A1:JF117" xr:uid="{00000000-0009-0000-0000-000002000000}"/>
  <sortState xmlns:xlrd2="http://schemas.microsoft.com/office/spreadsheetml/2017/richdata2" ref="A2:JF117">
    <sortCondition descending="1" ref="AH2:AH117"/>
  </sortState>
  <phoneticPr fontId="15" type="noConversion"/>
  <conditionalFormatting sqref="E1:E1048576">
    <cfRule type="duplicateValues" dxfId="1" priority="1"/>
  </conditionalFormatting>
  <conditionalFormatting sqref="E121">
    <cfRule type="duplicateValues" dxfId="0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F89"/>
  <sheetViews>
    <sheetView workbookViewId="0">
      <selection activeCell="G8" sqref="G8"/>
    </sheetView>
  </sheetViews>
  <sheetFormatPr defaultColWidth="9" defaultRowHeight="13.9" x14ac:dyDescent="0.4"/>
  <cols>
    <col min="4" max="4" width="12.19921875" customWidth="1"/>
    <col min="34" max="34" width="9.06640625" style="17"/>
    <col min="37" max="38" width="9.06640625" style="37"/>
  </cols>
  <sheetData>
    <row r="1" spans="1:266" s="12" customFormat="1" ht="157.5" x14ac:dyDescent="0.3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30" t="s">
        <v>12</v>
      </c>
      <c r="N1" s="30" t="s">
        <v>13</v>
      </c>
      <c r="O1" s="19" t="s">
        <v>14</v>
      </c>
      <c r="P1" s="30" t="s">
        <v>15</v>
      </c>
      <c r="Q1" s="30" t="s">
        <v>16</v>
      </c>
      <c r="R1" s="19" t="s">
        <v>17</v>
      </c>
      <c r="S1" s="30" t="s">
        <v>18</v>
      </c>
      <c r="T1" s="30" t="s">
        <v>19</v>
      </c>
      <c r="U1" s="19" t="s">
        <v>20</v>
      </c>
      <c r="V1" s="30" t="s">
        <v>21</v>
      </c>
      <c r="W1" s="30" t="s">
        <v>22</v>
      </c>
      <c r="X1" s="33" t="s">
        <v>23</v>
      </c>
      <c r="Y1" s="35" t="s">
        <v>24</v>
      </c>
      <c r="Z1" s="30" t="s">
        <v>25</v>
      </c>
      <c r="AA1" s="19" t="s">
        <v>26</v>
      </c>
      <c r="AB1" s="36" t="s">
        <v>27</v>
      </c>
      <c r="AC1" s="30" t="s">
        <v>28</v>
      </c>
      <c r="AD1" s="30" t="s">
        <v>11</v>
      </c>
      <c r="AE1" s="30" t="s">
        <v>29</v>
      </c>
      <c r="AF1" s="30" t="s">
        <v>30</v>
      </c>
      <c r="AG1" s="30" t="s">
        <v>31</v>
      </c>
      <c r="AH1" s="38" t="s">
        <v>32</v>
      </c>
      <c r="AI1" s="30" t="s">
        <v>33</v>
      </c>
      <c r="AJ1" s="39" t="s">
        <v>34</v>
      </c>
      <c r="AK1" s="37" t="s">
        <v>35</v>
      </c>
      <c r="AL1" s="30" t="s">
        <v>36</v>
      </c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</row>
    <row r="2" spans="1:266" s="13" customFormat="1" ht="19.899999999999999" customHeight="1" x14ac:dyDescent="0.4">
      <c r="A2" s="13">
        <v>1</v>
      </c>
      <c r="B2" s="13" t="s">
        <v>37</v>
      </c>
      <c r="C2" s="13" t="s">
        <v>56</v>
      </c>
      <c r="D2" s="13">
        <v>20233185078</v>
      </c>
      <c r="E2" s="13" t="s">
        <v>359</v>
      </c>
      <c r="F2" s="13" t="s">
        <v>40</v>
      </c>
      <c r="G2" s="13" t="s">
        <v>41</v>
      </c>
      <c r="H2" s="13" t="s">
        <v>42</v>
      </c>
      <c r="I2" s="13" t="s">
        <v>77</v>
      </c>
      <c r="J2" s="13">
        <v>307</v>
      </c>
      <c r="K2" s="13">
        <v>93.26</v>
      </c>
      <c r="L2" s="13">
        <v>67.772000000000006</v>
      </c>
      <c r="M2" s="13">
        <f>(J2*0.2*0.8)+K2*0.2</f>
        <v>67.772000000000006</v>
      </c>
      <c r="N2" s="13">
        <v>67.772000000000006</v>
      </c>
      <c r="O2" s="13" t="s">
        <v>360</v>
      </c>
      <c r="P2" s="13">
        <v>18</v>
      </c>
      <c r="Q2" s="13">
        <v>18</v>
      </c>
      <c r="R2" s="13" t="s">
        <v>361</v>
      </c>
      <c r="S2" s="13">
        <v>10</v>
      </c>
      <c r="T2" s="13">
        <v>6</v>
      </c>
      <c r="U2" s="13" t="s">
        <v>45</v>
      </c>
      <c r="X2" s="13">
        <v>98.772000000000006</v>
      </c>
      <c r="Y2" s="13">
        <v>95.772000000000006</v>
      </c>
      <c r="Z2" s="13">
        <v>91.772000000000006</v>
      </c>
      <c r="AA2" s="13" t="s">
        <v>45</v>
      </c>
      <c r="AB2" s="13" t="s">
        <v>362</v>
      </c>
      <c r="AC2" s="13" t="s">
        <v>363</v>
      </c>
      <c r="AD2" s="13">
        <v>67.772000000000006</v>
      </c>
      <c r="AE2" s="13">
        <v>18</v>
      </c>
      <c r="AF2" s="13">
        <v>6</v>
      </c>
      <c r="AH2" s="42">
        <v>91.772000000000006</v>
      </c>
      <c r="AI2" s="13" t="s">
        <v>363</v>
      </c>
      <c r="AJ2" s="13" t="s">
        <v>156</v>
      </c>
      <c r="AK2" s="13" t="s">
        <v>59</v>
      </c>
      <c r="AL2" s="13" t="s">
        <v>60</v>
      </c>
    </row>
    <row r="3" spans="1:266" s="13" customFormat="1" ht="20" customHeight="1" x14ac:dyDescent="0.4">
      <c r="A3" s="13">
        <v>2</v>
      </c>
      <c r="B3" s="13" t="s">
        <v>37</v>
      </c>
      <c r="C3" s="13" t="s">
        <v>56</v>
      </c>
      <c r="D3" s="13">
        <v>20233185066</v>
      </c>
      <c r="E3" s="13" t="s">
        <v>364</v>
      </c>
      <c r="F3" s="13" t="s">
        <v>40</v>
      </c>
      <c r="G3" s="13" t="s">
        <v>41</v>
      </c>
      <c r="H3" s="13" t="s">
        <v>42</v>
      </c>
      <c r="I3" s="13" t="s">
        <v>77</v>
      </c>
      <c r="J3" s="13">
        <v>392</v>
      </c>
      <c r="K3" s="13">
        <v>93.96</v>
      </c>
      <c r="L3" s="13">
        <v>81.512</v>
      </c>
      <c r="M3" s="13">
        <f>(J3*0.2*0.8)+K3*0.2</f>
        <v>81.512</v>
      </c>
      <c r="N3" s="13">
        <v>81.512</v>
      </c>
      <c r="O3" s="13" t="s">
        <v>45</v>
      </c>
      <c r="R3" s="13" t="s">
        <v>45</v>
      </c>
      <c r="U3" s="13" t="s">
        <v>45</v>
      </c>
      <c r="X3" s="13">
        <v>81.512</v>
      </c>
      <c r="Y3" s="13">
        <v>81.512</v>
      </c>
      <c r="Z3" s="13">
        <v>81.512</v>
      </c>
      <c r="AD3" s="13">
        <v>81.512</v>
      </c>
      <c r="AH3" s="42">
        <v>81.512</v>
      </c>
      <c r="AJ3" s="13" t="s">
        <v>68</v>
      </c>
      <c r="AK3" s="13" t="s">
        <v>59</v>
      </c>
      <c r="AL3" s="13" t="s">
        <v>60</v>
      </c>
    </row>
    <row r="4" spans="1:266" s="13" customFormat="1" ht="20" customHeight="1" x14ac:dyDescent="0.4">
      <c r="A4" s="13">
        <v>3</v>
      </c>
      <c r="B4" s="13" t="s">
        <v>37</v>
      </c>
      <c r="C4" s="13" t="s">
        <v>365</v>
      </c>
      <c r="D4" s="13">
        <v>20233185061</v>
      </c>
      <c r="E4" s="13" t="s">
        <v>366</v>
      </c>
      <c r="F4" s="13" t="s">
        <v>40</v>
      </c>
      <c r="G4" s="13" t="s">
        <v>41</v>
      </c>
      <c r="H4" s="13" t="s">
        <v>42</v>
      </c>
      <c r="I4" s="13" t="s">
        <v>77</v>
      </c>
      <c r="J4" s="13">
        <v>348</v>
      </c>
      <c r="K4" s="13">
        <v>95.06</v>
      </c>
      <c r="L4" s="13">
        <v>74.691999999999993</v>
      </c>
      <c r="M4" s="13">
        <v>74.691999999999993</v>
      </c>
      <c r="N4" s="13">
        <f>J4*0.2*0.8+K4*0.2</f>
        <v>74.692000000000007</v>
      </c>
      <c r="O4" s="13">
        <v>0</v>
      </c>
      <c r="R4" s="13">
        <v>4</v>
      </c>
      <c r="U4" s="13" t="s">
        <v>367</v>
      </c>
      <c r="V4" s="13">
        <v>6</v>
      </c>
      <c r="W4" s="13">
        <v>6</v>
      </c>
      <c r="X4" s="13">
        <v>84.691999999999993</v>
      </c>
      <c r="Y4" s="13">
        <v>80.691999999999993</v>
      </c>
      <c r="Z4" s="13">
        <v>80.691999999999993</v>
      </c>
      <c r="AA4" s="13" t="s">
        <v>45</v>
      </c>
      <c r="AB4" s="13" t="s">
        <v>368</v>
      </c>
      <c r="AC4" s="13" t="s">
        <v>368</v>
      </c>
      <c r="AD4" s="13">
        <v>74.691999999999993</v>
      </c>
      <c r="AG4" s="13">
        <v>6</v>
      </c>
      <c r="AH4" s="42">
        <v>80.691999999999993</v>
      </c>
      <c r="AI4" s="13" t="s">
        <v>368</v>
      </c>
      <c r="AJ4" s="13" t="s">
        <v>369</v>
      </c>
      <c r="AK4" s="13" t="s">
        <v>60</v>
      </c>
      <c r="AL4" s="13" t="s">
        <v>59</v>
      </c>
    </row>
    <row r="5" spans="1:266" s="13" customFormat="1" ht="20" customHeight="1" x14ac:dyDescent="0.4">
      <c r="A5" s="13">
        <v>4</v>
      </c>
      <c r="B5" s="13" t="s">
        <v>37</v>
      </c>
      <c r="C5" s="13" t="s">
        <v>49</v>
      </c>
      <c r="D5" s="13">
        <v>20233185041</v>
      </c>
      <c r="E5" s="13" t="s">
        <v>370</v>
      </c>
      <c r="F5" s="13" t="s">
        <v>40</v>
      </c>
      <c r="G5" s="13" t="s">
        <v>41</v>
      </c>
      <c r="H5" s="13" t="s">
        <v>42</v>
      </c>
      <c r="I5" s="13" t="s">
        <v>77</v>
      </c>
      <c r="J5" s="13">
        <v>387</v>
      </c>
      <c r="K5" s="13">
        <v>91.52</v>
      </c>
      <c r="L5" s="13">
        <v>80.224000000000004</v>
      </c>
      <c r="M5" s="13">
        <v>80.224000000000004</v>
      </c>
      <c r="N5" s="13">
        <f>(J5*0.2)*0.8+K5*0.2</f>
        <v>80.224000000000004</v>
      </c>
      <c r="O5" s="13" t="s">
        <v>45</v>
      </c>
      <c r="R5" s="13" t="s">
        <v>45</v>
      </c>
      <c r="U5" s="13" t="s">
        <v>45</v>
      </c>
      <c r="X5" s="13">
        <v>80.224000000000004</v>
      </c>
      <c r="Y5" s="13">
        <v>80.224000000000004</v>
      </c>
      <c r="Z5" s="13">
        <v>80.224000000000004</v>
      </c>
      <c r="AD5" s="13">
        <v>80.224000000000004</v>
      </c>
      <c r="AH5" s="42">
        <v>80.224000000000004</v>
      </c>
      <c r="AJ5" s="13" t="s">
        <v>371</v>
      </c>
      <c r="AK5" s="13" t="s">
        <v>48</v>
      </c>
      <c r="AL5" s="13" t="s">
        <v>47</v>
      </c>
    </row>
    <row r="6" spans="1:266" s="13" customFormat="1" ht="20" customHeight="1" x14ac:dyDescent="0.4">
      <c r="A6" s="13">
        <v>5</v>
      </c>
      <c r="B6" s="13" t="s">
        <v>37</v>
      </c>
      <c r="C6" s="13" t="s">
        <v>49</v>
      </c>
      <c r="D6" s="13">
        <v>20233185056</v>
      </c>
      <c r="E6" s="13" t="s">
        <v>372</v>
      </c>
      <c r="F6" s="13" t="s">
        <v>66</v>
      </c>
      <c r="G6" s="13" t="s">
        <v>41</v>
      </c>
      <c r="H6" s="13" t="s">
        <v>42</v>
      </c>
      <c r="I6" s="13" t="s">
        <v>77</v>
      </c>
      <c r="J6" s="13">
        <v>379</v>
      </c>
      <c r="K6" s="13">
        <v>92.18</v>
      </c>
      <c r="L6" s="13">
        <v>79.075999999999993</v>
      </c>
      <c r="M6" s="13">
        <v>79.075999999999993</v>
      </c>
      <c r="N6" s="13">
        <f>(J6*0.2)*0.8+K6*0.2</f>
        <v>79.076000000000008</v>
      </c>
      <c r="O6" s="13" t="s">
        <v>45</v>
      </c>
      <c r="R6" s="13" t="s">
        <v>45</v>
      </c>
      <c r="U6" s="13" t="s">
        <v>45</v>
      </c>
      <c r="X6" s="13">
        <v>79.075999999999993</v>
      </c>
      <c r="Y6" s="13">
        <v>79.075999999999993</v>
      </c>
      <c r="Z6" s="13">
        <v>79.075999999999993</v>
      </c>
      <c r="AD6" s="13">
        <v>79.075999999999993</v>
      </c>
      <c r="AH6" s="42">
        <v>79.075999999999993</v>
      </c>
      <c r="AJ6" s="13" t="s">
        <v>87</v>
      </c>
      <c r="AK6" s="13" t="s">
        <v>48</v>
      </c>
      <c r="AL6" s="13" t="s">
        <v>47</v>
      </c>
    </row>
    <row r="7" spans="1:266" s="13" customFormat="1" ht="20" customHeight="1" x14ac:dyDescent="0.4">
      <c r="A7" s="13">
        <v>6</v>
      </c>
      <c r="B7" s="13" t="s">
        <v>102</v>
      </c>
      <c r="C7" s="13" t="s">
        <v>103</v>
      </c>
      <c r="D7" s="13" t="s">
        <v>373</v>
      </c>
      <c r="E7" s="13" t="s">
        <v>374</v>
      </c>
      <c r="F7" s="13" t="s">
        <v>105</v>
      </c>
      <c r="G7" s="13" t="s">
        <v>375</v>
      </c>
      <c r="H7" s="13" t="s">
        <v>107</v>
      </c>
      <c r="I7" s="13" t="s">
        <v>108</v>
      </c>
      <c r="J7" s="13">
        <v>376</v>
      </c>
      <c r="K7" s="13">
        <v>92.68</v>
      </c>
      <c r="L7" s="13">
        <v>78.695999999999998</v>
      </c>
      <c r="M7" s="13">
        <v>78.695999999999998</v>
      </c>
      <c r="N7" s="13">
        <v>78.695999999999998</v>
      </c>
      <c r="X7" s="13">
        <v>78.695999999999998</v>
      </c>
      <c r="Y7" s="13">
        <v>78.695999999999998</v>
      </c>
      <c r="Z7" s="13">
        <v>78.695999999999998</v>
      </c>
      <c r="AD7" s="13">
        <v>78.695999999999998</v>
      </c>
      <c r="AH7" s="42">
        <v>78.7</v>
      </c>
      <c r="AJ7" s="13" t="s">
        <v>205</v>
      </c>
      <c r="AK7" s="13" t="s">
        <v>74</v>
      </c>
      <c r="AL7" s="13" t="s">
        <v>73</v>
      </c>
    </row>
    <row r="8" spans="1:266" s="13" customFormat="1" ht="20" customHeight="1" x14ac:dyDescent="0.4">
      <c r="A8" s="13">
        <v>7</v>
      </c>
      <c r="B8" s="13" t="s">
        <v>37</v>
      </c>
      <c r="C8" s="13" t="s">
        <v>115</v>
      </c>
      <c r="D8" s="13">
        <v>20233185044</v>
      </c>
      <c r="E8" s="13" t="s">
        <v>376</v>
      </c>
      <c r="F8" s="13" t="s">
        <v>40</v>
      </c>
      <c r="G8" s="13" t="s">
        <v>41</v>
      </c>
      <c r="H8" s="13" t="s">
        <v>42</v>
      </c>
      <c r="I8" s="13" t="s">
        <v>77</v>
      </c>
      <c r="J8" s="13">
        <v>368</v>
      </c>
      <c r="K8" s="13">
        <v>90.44</v>
      </c>
      <c r="L8" s="13">
        <v>76.968000000000004</v>
      </c>
      <c r="M8" s="13">
        <v>76.968000000000004</v>
      </c>
      <c r="N8" s="13">
        <v>76.968000000000004</v>
      </c>
      <c r="X8" s="13">
        <v>76.968000000000004</v>
      </c>
      <c r="Y8" s="13">
        <v>76.968000000000004</v>
      </c>
      <c r="Z8" s="13">
        <v>76.968000000000004</v>
      </c>
      <c r="AD8" s="13">
        <v>76.968000000000004</v>
      </c>
      <c r="AH8" s="42">
        <v>76.968000000000004</v>
      </c>
      <c r="AJ8" s="13" t="s">
        <v>203</v>
      </c>
      <c r="AK8" s="20" t="s">
        <v>120</v>
      </c>
      <c r="AL8" s="20" t="s">
        <v>121</v>
      </c>
    </row>
    <row r="9" spans="1:266" s="13" customFormat="1" ht="20" customHeight="1" x14ac:dyDescent="0.4">
      <c r="A9" s="13">
        <v>8</v>
      </c>
      <c r="B9" s="20" t="s">
        <v>37</v>
      </c>
      <c r="C9" s="20" t="s">
        <v>53</v>
      </c>
      <c r="D9" s="53">
        <v>20233185005</v>
      </c>
      <c r="E9" s="20" t="s">
        <v>377</v>
      </c>
      <c r="F9" s="20" t="s">
        <v>40</v>
      </c>
      <c r="G9" s="20" t="s">
        <v>41</v>
      </c>
      <c r="H9" s="20" t="s">
        <v>42</v>
      </c>
      <c r="I9" s="20" t="s">
        <v>77</v>
      </c>
      <c r="J9" s="20">
        <v>355</v>
      </c>
      <c r="K9" s="20">
        <v>90.82</v>
      </c>
      <c r="L9" s="20">
        <v>74.963999999999999</v>
      </c>
      <c r="M9" s="20">
        <f>(J9*0.2)*0.8+K9*0.2</f>
        <v>74.963999999999999</v>
      </c>
      <c r="N9" s="20">
        <f>(J9*0.2)*0.8+K9*0.2</f>
        <v>74.963999999999999</v>
      </c>
      <c r="O9" s="20" t="s">
        <v>45</v>
      </c>
      <c r="P9" s="20" t="s">
        <v>45</v>
      </c>
      <c r="Q9" s="20" t="s">
        <v>45</v>
      </c>
      <c r="R9" s="20" t="s">
        <v>378</v>
      </c>
      <c r="S9" s="20" t="s">
        <v>379</v>
      </c>
      <c r="T9" s="20" t="s">
        <v>379</v>
      </c>
      <c r="U9" s="20" t="s">
        <v>45</v>
      </c>
      <c r="V9" s="20" t="s">
        <v>45</v>
      </c>
      <c r="W9" s="20" t="s">
        <v>45</v>
      </c>
      <c r="X9" s="20">
        <v>76.963999999999999</v>
      </c>
      <c r="Y9" s="20">
        <v>76.963999999999999</v>
      </c>
      <c r="Z9" s="20">
        <v>76.963999999999999</v>
      </c>
      <c r="AA9" s="20"/>
      <c r="AB9" s="20" t="s">
        <v>380</v>
      </c>
      <c r="AC9" s="20" t="s">
        <v>380</v>
      </c>
      <c r="AD9" s="20">
        <v>76.963999999999999</v>
      </c>
      <c r="AE9" s="20" t="s">
        <v>45</v>
      </c>
      <c r="AF9" s="20" t="s">
        <v>379</v>
      </c>
      <c r="AG9" s="20" t="s">
        <v>45</v>
      </c>
      <c r="AH9" s="55">
        <v>76.963999999999999</v>
      </c>
      <c r="AI9" s="53" t="s">
        <v>381</v>
      </c>
      <c r="AJ9" s="20" t="s">
        <v>197</v>
      </c>
      <c r="AK9" s="56" t="s">
        <v>47</v>
      </c>
      <c r="AL9" s="56" t="s">
        <v>48</v>
      </c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</row>
    <row r="10" spans="1:266" s="13" customFormat="1" ht="20" customHeight="1" x14ac:dyDescent="0.4">
      <c r="A10" s="13">
        <v>9</v>
      </c>
      <c r="B10" s="13" t="s">
        <v>37</v>
      </c>
      <c r="C10" s="13" t="s">
        <v>69</v>
      </c>
      <c r="D10" s="13" t="s">
        <v>382</v>
      </c>
      <c r="E10" s="13" t="s">
        <v>383</v>
      </c>
      <c r="F10" s="13" t="s">
        <v>40</v>
      </c>
      <c r="G10" s="13" t="s">
        <v>41</v>
      </c>
      <c r="H10" s="13" t="s">
        <v>42</v>
      </c>
      <c r="I10" s="13" t="s">
        <v>77</v>
      </c>
      <c r="J10" s="13">
        <v>364</v>
      </c>
      <c r="K10" s="13">
        <v>92.02</v>
      </c>
      <c r="L10" s="13">
        <v>76.644000000000005</v>
      </c>
      <c r="M10" s="13">
        <f>J10*0.2*0.8+K10*0.2</f>
        <v>76.644000000000005</v>
      </c>
      <c r="N10" s="13">
        <v>76.64</v>
      </c>
      <c r="X10" s="13">
        <v>76.644000000000005</v>
      </c>
      <c r="Y10" s="13">
        <v>76.64</v>
      </c>
      <c r="Z10" s="13">
        <v>76.64</v>
      </c>
      <c r="AD10" s="13">
        <v>76.644000000000005</v>
      </c>
      <c r="AH10" s="42">
        <v>76.64</v>
      </c>
      <c r="AJ10" s="13" t="s">
        <v>180</v>
      </c>
      <c r="AK10" s="13" t="s">
        <v>73</v>
      </c>
      <c r="AL10" s="13" t="s">
        <v>74</v>
      </c>
    </row>
    <row r="11" spans="1:266" s="13" customFormat="1" ht="20" customHeight="1" x14ac:dyDescent="0.4">
      <c r="A11" s="13">
        <v>10</v>
      </c>
      <c r="B11" s="13" t="s">
        <v>37</v>
      </c>
      <c r="C11" s="13" t="s">
        <v>49</v>
      </c>
      <c r="D11" s="13">
        <v>20233185027</v>
      </c>
      <c r="E11" s="13" t="s">
        <v>384</v>
      </c>
      <c r="F11" s="13" t="s">
        <v>66</v>
      </c>
      <c r="G11" s="13" t="s">
        <v>41</v>
      </c>
      <c r="H11" s="13" t="s">
        <v>42</v>
      </c>
      <c r="I11" s="13" t="s">
        <v>77</v>
      </c>
      <c r="J11" s="13">
        <v>366</v>
      </c>
      <c r="K11" s="13">
        <v>89.72</v>
      </c>
      <c r="L11" s="13">
        <v>76.504000000000005</v>
      </c>
      <c r="M11" s="13">
        <v>76.504000000000005</v>
      </c>
      <c r="N11" s="13">
        <f>(J11*0.2)*0.8+K11*0.2</f>
        <v>76.504000000000005</v>
      </c>
      <c r="O11" s="13" t="s">
        <v>45</v>
      </c>
      <c r="R11" s="13" t="s">
        <v>45</v>
      </c>
      <c r="U11" s="13" t="s">
        <v>45</v>
      </c>
      <c r="X11" s="13">
        <v>76.504000000000005</v>
      </c>
      <c r="Y11" s="13">
        <v>76.504000000000005</v>
      </c>
      <c r="Z11" s="13">
        <v>76.504000000000005</v>
      </c>
      <c r="AD11" s="13">
        <v>76.504000000000005</v>
      </c>
      <c r="AH11" s="42">
        <v>76.504000000000005</v>
      </c>
      <c r="AJ11" s="13" t="s">
        <v>195</v>
      </c>
      <c r="AK11" s="13" t="s">
        <v>48</v>
      </c>
      <c r="AL11" s="13" t="s">
        <v>47</v>
      </c>
    </row>
    <row r="12" spans="1:266" s="13" customFormat="1" ht="20" customHeight="1" x14ac:dyDescent="0.4">
      <c r="A12" s="13">
        <v>11</v>
      </c>
      <c r="B12" s="13" t="s">
        <v>102</v>
      </c>
      <c r="C12" s="13" t="s">
        <v>103</v>
      </c>
      <c r="D12" s="13">
        <v>20233185043</v>
      </c>
      <c r="E12" s="13" t="s">
        <v>385</v>
      </c>
      <c r="F12" s="13" t="s">
        <v>105</v>
      </c>
      <c r="G12" s="13" t="s">
        <v>375</v>
      </c>
      <c r="H12" s="13" t="s">
        <v>107</v>
      </c>
      <c r="I12" s="13" t="s">
        <v>108</v>
      </c>
      <c r="J12" s="13">
        <v>366</v>
      </c>
      <c r="K12" s="13">
        <v>88.54</v>
      </c>
      <c r="L12" s="13">
        <v>76.268000000000001</v>
      </c>
      <c r="M12" s="13">
        <v>76.268000000000001</v>
      </c>
      <c r="N12" s="13">
        <v>76.268000000000001</v>
      </c>
      <c r="X12" s="13">
        <v>76.268000000000001</v>
      </c>
      <c r="Y12" s="13">
        <v>76.268000000000001</v>
      </c>
      <c r="Z12" s="13">
        <v>76.268000000000001</v>
      </c>
      <c r="AD12" s="13">
        <v>76.268000000000001</v>
      </c>
      <c r="AH12" s="42">
        <v>76.27</v>
      </c>
      <c r="AJ12" s="13" t="s">
        <v>323</v>
      </c>
      <c r="AK12" s="13" t="s">
        <v>74</v>
      </c>
      <c r="AL12" s="13" t="s">
        <v>73</v>
      </c>
    </row>
    <row r="13" spans="1:266" s="13" customFormat="1" ht="20" customHeight="1" x14ac:dyDescent="0.4">
      <c r="A13" s="13">
        <v>12</v>
      </c>
      <c r="B13" s="13" t="s">
        <v>37</v>
      </c>
      <c r="C13" s="13" t="s">
        <v>64</v>
      </c>
      <c r="D13" s="13">
        <v>20233185083</v>
      </c>
      <c r="E13" s="13" t="s">
        <v>386</v>
      </c>
      <c r="F13" s="13" t="s">
        <v>40</v>
      </c>
      <c r="G13" s="13" t="s">
        <v>41</v>
      </c>
      <c r="H13" s="13" t="s">
        <v>42</v>
      </c>
      <c r="I13" s="13" t="s">
        <v>77</v>
      </c>
      <c r="J13" s="13">
        <v>360</v>
      </c>
      <c r="K13" s="13">
        <v>91.94</v>
      </c>
      <c r="L13" s="13">
        <v>75.988</v>
      </c>
      <c r="M13" s="13">
        <v>75.988</v>
      </c>
      <c r="N13" s="13">
        <f>J13*0.2*0.8+K13*0.2</f>
        <v>75.988</v>
      </c>
      <c r="O13" s="13" t="s">
        <v>45</v>
      </c>
      <c r="R13" s="13" t="s">
        <v>387</v>
      </c>
      <c r="X13" s="13">
        <v>76.988</v>
      </c>
      <c r="Y13" s="13">
        <v>75.988</v>
      </c>
      <c r="Z13" s="13">
        <v>75.988</v>
      </c>
      <c r="AA13" s="13" t="s">
        <v>45</v>
      </c>
      <c r="AB13" s="13" t="s">
        <v>388</v>
      </c>
      <c r="AC13" s="13" t="s">
        <v>388</v>
      </c>
      <c r="AD13" s="13">
        <v>75.988</v>
      </c>
      <c r="AH13" s="42">
        <v>75.988</v>
      </c>
      <c r="AI13" s="13" t="s">
        <v>388</v>
      </c>
      <c r="AJ13" s="13" t="s">
        <v>141</v>
      </c>
      <c r="AK13" s="13" t="s">
        <v>60</v>
      </c>
      <c r="AL13" s="13" t="s">
        <v>59</v>
      </c>
    </row>
    <row r="14" spans="1:266" s="13" customFormat="1" ht="20" customHeight="1" x14ac:dyDescent="0.4">
      <c r="A14" s="13">
        <v>13</v>
      </c>
      <c r="B14" s="13" t="s">
        <v>102</v>
      </c>
      <c r="C14" s="13" t="s">
        <v>103</v>
      </c>
      <c r="D14" s="13">
        <v>20233185030</v>
      </c>
      <c r="E14" s="13" t="s">
        <v>389</v>
      </c>
      <c r="F14" s="13" t="s">
        <v>105</v>
      </c>
      <c r="G14" s="13" t="s">
        <v>375</v>
      </c>
      <c r="H14" s="13" t="s">
        <v>107</v>
      </c>
      <c r="I14" s="13" t="s">
        <v>108</v>
      </c>
      <c r="J14" s="13">
        <v>353</v>
      </c>
      <c r="K14" s="13">
        <v>89.98</v>
      </c>
      <c r="L14" s="13">
        <v>74.475999999999999</v>
      </c>
      <c r="M14" s="13">
        <v>76.475999999999999</v>
      </c>
      <c r="N14" s="13">
        <v>76.475999999999999</v>
      </c>
      <c r="R14" s="13" t="s">
        <v>390</v>
      </c>
      <c r="X14" s="13">
        <v>76.475999999999999</v>
      </c>
      <c r="Y14" s="13">
        <v>76.475999999999999</v>
      </c>
      <c r="Z14" s="13">
        <v>76.475999999999999</v>
      </c>
      <c r="AD14" s="13">
        <v>74.475999999999999</v>
      </c>
      <c r="AF14" s="13" t="s">
        <v>391</v>
      </c>
      <c r="AH14" s="42">
        <v>75.98</v>
      </c>
      <c r="AI14" s="13" t="s">
        <v>392</v>
      </c>
      <c r="AJ14" s="13" t="s">
        <v>323</v>
      </c>
      <c r="AK14" s="13" t="s">
        <v>74</v>
      </c>
      <c r="AL14" s="13" t="s">
        <v>73</v>
      </c>
    </row>
    <row r="15" spans="1:266" s="13" customFormat="1" ht="13.5" x14ac:dyDescent="0.4">
      <c r="A15" s="13">
        <v>14</v>
      </c>
      <c r="B15" s="13" t="s">
        <v>37</v>
      </c>
      <c r="C15" s="13" t="s">
        <v>56</v>
      </c>
      <c r="D15" s="13">
        <v>20233185032</v>
      </c>
      <c r="E15" s="13" t="s">
        <v>393</v>
      </c>
      <c r="F15" s="13" t="s">
        <v>40</v>
      </c>
      <c r="G15" s="13" t="s">
        <v>41</v>
      </c>
      <c r="H15" s="13" t="s">
        <v>42</v>
      </c>
      <c r="I15" s="13" t="s">
        <v>77</v>
      </c>
      <c r="J15" s="13">
        <v>357</v>
      </c>
      <c r="K15" s="13">
        <v>93.36</v>
      </c>
      <c r="L15" s="13">
        <v>75.792000000000002</v>
      </c>
      <c r="M15" s="13">
        <f>(J15*0.2*0.8)+K15*0.2</f>
        <v>75.792000000000002</v>
      </c>
      <c r="N15" s="13">
        <v>75.792000000000002</v>
      </c>
      <c r="O15" s="13" t="s">
        <v>45</v>
      </c>
      <c r="R15" s="13" t="s">
        <v>45</v>
      </c>
      <c r="U15" s="13" t="s">
        <v>45</v>
      </c>
      <c r="X15" s="13">
        <v>75.792000000000002</v>
      </c>
      <c r="Y15" s="13">
        <v>75.792000000000002</v>
      </c>
      <c r="Z15" s="13">
        <v>75.792000000000002</v>
      </c>
      <c r="AD15" s="13">
        <v>75.792000000000002</v>
      </c>
      <c r="AH15" s="42">
        <v>75.792000000000002</v>
      </c>
      <c r="AJ15" s="13" t="s">
        <v>394</v>
      </c>
      <c r="AK15" s="13" t="s">
        <v>59</v>
      </c>
      <c r="AL15" s="13" t="s">
        <v>60</v>
      </c>
    </row>
    <row r="16" spans="1:266" s="13" customFormat="1" x14ac:dyDescent="0.4">
      <c r="A16" s="13">
        <v>15</v>
      </c>
      <c r="B16" s="20" t="s">
        <v>37</v>
      </c>
      <c r="C16" s="20" t="s">
        <v>53</v>
      </c>
      <c r="D16" s="53">
        <v>20233185007</v>
      </c>
      <c r="E16" s="20" t="s">
        <v>395</v>
      </c>
      <c r="F16" s="20" t="s">
        <v>66</v>
      </c>
      <c r="G16" s="20" t="s">
        <v>41</v>
      </c>
      <c r="H16" s="20" t="s">
        <v>42</v>
      </c>
      <c r="I16" s="20" t="s">
        <v>77</v>
      </c>
      <c r="J16" s="20">
        <v>359</v>
      </c>
      <c r="K16" s="20">
        <v>90.84</v>
      </c>
      <c r="L16" s="20">
        <v>75.608000000000004</v>
      </c>
      <c r="M16" s="20">
        <f>(J16*0.2)*0.8+K16*0.2</f>
        <v>75.608000000000004</v>
      </c>
      <c r="N16" s="20">
        <f>(J16*0.2)*0.8+K16*0.2</f>
        <v>75.608000000000004</v>
      </c>
      <c r="O16" s="20" t="s">
        <v>45</v>
      </c>
      <c r="P16" s="20" t="s">
        <v>45</v>
      </c>
      <c r="Q16" s="20" t="s">
        <v>45</v>
      </c>
      <c r="R16" s="20" t="s">
        <v>45</v>
      </c>
      <c r="S16" s="20" t="s">
        <v>45</v>
      </c>
      <c r="T16" s="20" t="s">
        <v>45</v>
      </c>
      <c r="U16" s="20" t="s">
        <v>45</v>
      </c>
      <c r="V16" s="20" t="s">
        <v>45</v>
      </c>
      <c r="W16" s="20" t="s">
        <v>45</v>
      </c>
      <c r="X16" s="20">
        <v>75.608000000000004</v>
      </c>
      <c r="Y16" s="20">
        <f>(J16*0.2)*0.8+K16*0.2</f>
        <v>75.608000000000004</v>
      </c>
      <c r="Z16" s="20">
        <f>(J16*0.2)*0.8+K16*0.2</f>
        <v>75.608000000000004</v>
      </c>
      <c r="AA16" s="20" t="s">
        <v>45</v>
      </c>
      <c r="AB16" s="20" t="s">
        <v>45</v>
      </c>
      <c r="AC16" s="20" t="s">
        <v>45</v>
      </c>
      <c r="AD16" s="20">
        <v>75.608000000000004</v>
      </c>
      <c r="AE16" s="20" t="s">
        <v>45</v>
      </c>
      <c r="AF16" s="20" t="s">
        <v>45</v>
      </c>
      <c r="AG16" s="20" t="s">
        <v>45</v>
      </c>
      <c r="AH16" s="55">
        <v>75.608000000000004</v>
      </c>
      <c r="AI16" s="20" t="s">
        <v>45</v>
      </c>
      <c r="AJ16" s="20" t="s">
        <v>170</v>
      </c>
      <c r="AK16" s="56" t="s">
        <v>47</v>
      </c>
      <c r="AL16" s="56" t="s">
        <v>48</v>
      </c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</row>
    <row r="17" spans="1:266" s="13" customFormat="1" ht="13.5" x14ac:dyDescent="0.4">
      <c r="A17" s="13">
        <v>16</v>
      </c>
      <c r="B17" s="13" t="s">
        <v>37</v>
      </c>
      <c r="C17" s="13" t="s">
        <v>49</v>
      </c>
      <c r="D17" s="13">
        <v>20233185002</v>
      </c>
      <c r="E17" s="13" t="s">
        <v>396</v>
      </c>
      <c r="F17" s="13" t="s">
        <v>40</v>
      </c>
      <c r="G17" s="13" t="s">
        <v>41</v>
      </c>
      <c r="H17" s="13" t="s">
        <v>42</v>
      </c>
      <c r="I17" s="13" t="s">
        <v>77</v>
      </c>
      <c r="J17" s="13">
        <v>356</v>
      </c>
      <c r="K17" s="13">
        <v>92.5</v>
      </c>
      <c r="L17" s="13">
        <v>75.459999999999994</v>
      </c>
      <c r="M17" s="13">
        <v>75.459999999999994</v>
      </c>
      <c r="N17" s="13">
        <f>(J17*0.2)*0.8+K17*0.2</f>
        <v>75.460000000000008</v>
      </c>
      <c r="O17" s="13" t="s">
        <v>45</v>
      </c>
      <c r="R17" s="13" t="s">
        <v>45</v>
      </c>
      <c r="U17" s="13" t="s">
        <v>45</v>
      </c>
      <c r="X17" s="13">
        <v>75.459999999999994</v>
      </c>
      <c r="Y17" s="13">
        <v>75.459999999999994</v>
      </c>
      <c r="Z17" s="13">
        <v>75.459999999999994</v>
      </c>
      <c r="AD17" s="13">
        <v>75.459999999999994</v>
      </c>
      <c r="AH17" s="42">
        <v>75.459999999999994</v>
      </c>
      <c r="AJ17" s="13" t="s">
        <v>52</v>
      </c>
      <c r="AK17" s="13" t="s">
        <v>48</v>
      </c>
      <c r="AL17" s="13" t="s">
        <v>47</v>
      </c>
    </row>
    <row r="18" spans="1:266" s="13" customFormat="1" ht="13.5" x14ac:dyDescent="0.4">
      <c r="A18" s="13">
        <v>17</v>
      </c>
      <c r="B18" s="13" t="s">
        <v>37</v>
      </c>
      <c r="C18" s="13" t="s">
        <v>56</v>
      </c>
      <c r="D18" s="13">
        <v>20233185052</v>
      </c>
      <c r="E18" s="13" t="s">
        <v>397</v>
      </c>
      <c r="F18" s="13" t="s">
        <v>40</v>
      </c>
      <c r="G18" s="13" t="s">
        <v>41</v>
      </c>
      <c r="H18" s="13" t="s">
        <v>42</v>
      </c>
      <c r="I18" s="13" t="s">
        <v>77</v>
      </c>
      <c r="J18" s="13">
        <v>360</v>
      </c>
      <c r="K18" s="13">
        <v>88.94</v>
      </c>
      <c r="L18" s="13">
        <v>75.388000000000005</v>
      </c>
      <c r="M18" s="13">
        <f>(J18*0.2*0.8)+K18*0.2</f>
        <v>75.388000000000005</v>
      </c>
      <c r="N18" s="13">
        <v>75.388000000000005</v>
      </c>
      <c r="O18" s="13" t="s">
        <v>45</v>
      </c>
      <c r="R18" s="13" t="s">
        <v>45</v>
      </c>
      <c r="U18" s="13" t="s">
        <v>45</v>
      </c>
      <c r="X18" s="13">
        <v>75.388000000000005</v>
      </c>
      <c r="Y18" s="13">
        <v>75.388000000000005</v>
      </c>
      <c r="Z18" s="13">
        <v>75.388000000000005</v>
      </c>
      <c r="AA18" s="13" t="s">
        <v>45</v>
      </c>
      <c r="AD18" s="13">
        <v>75.388000000000005</v>
      </c>
      <c r="AH18" s="42">
        <v>75.388000000000005</v>
      </c>
      <c r="AJ18" s="13" t="s">
        <v>398</v>
      </c>
      <c r="AK18" s="13" t="s">
        <v>59</v>
      </c>
      <c r="AL18" s="13" t="s">
        <v>60</v>
      </c>
    </row>
    <row r="19" spans="1:266" s="13" customFormat="1" ht="13.5" x14ac:dyDescent="0.4">
      <c r="A19" s="13">
        <v>18</v>
      </c>
      <c r="B19" s="13" t="s">
        <v>37</v>
      </c>
      <c r="C19" s="13" t="s">
        <v>56</v>
      </c>
      <c r="D19" s="13">
        <v>20233185084</v>
      </c>
      <c r="E19" s="13" t="s">
        <v>399</v>
      </c>
      <c r="F19" s="13" t="s">
        <v>66</v>
      </c>
      <c r="G19" s="13" t="s">
        <v>41</v>
      </c>
      <c r="H19" s="13" t="s">
        <v>42</v>
      </c>
      <c r="I19" s="13" t="s">
        <v>77</v>
      </c>
      <c r="J19" s="13">
        <v>355</v>
      </c>
      <c r="K19" s="13">
        <v>92.66</v>
      </c>
      <c r="L19" s="13">
        <v>75.331999999999994</v>
      </c>
      <c r="M19" s="13">
        <f>(J19*0.2*0.8)+K19*0.2</f>
        <v>75.332000000000008</v>
      </c>
      <c r="N19" s="13">
        <v>75.331999999999994</v>
      </c>
      <c r="O19" s="13" t="s">
        <v>45</v>
      </c>
      <c r="R19" s="13" t="s">
        <v>45</v>
      </c>
      <c r="U19" s="13" t="s">
        <v>45</v>
      </c>
      <c r="X19" s="13">
        <v>75.331999999999994</v>
      </c>
      <c r="Y19" s="13">
        <v>75.331999999999994</v>
      </c>
      <c r="Z19" s="13">
        <v>75.331999999999994</v>
      </c>
      <c r="AD19" s="13">
        <v>75.331999999999994</v>
      </c>
      <c r="AH19" s="42">
        <v>75.331999999999994</v>
      </c>
      <c r="AJ19" s="13" t="s">
        <v>58</v>
      </c>
      <c r="AK19" s="13" t="s">
        <v>59</v>
      </c>
      <c r="AL19" s="13" t="s">
        <v>60</v>
      </c>
    </row>
    <row r="20" spans="1:266" s="14" customFormat="1" ht="13.5" x14ac:dyDescent="0.4">
      <c r="A20" s="14">
        <v>19</v>
      </c>
      <c r="B20" s="14" t="s">
        <v>37</v>
      </c>
      <c r="C20" s="14" t="s">
        <v>69</v>
      </c>
      <c r="D20" s="14" t="s">
        <v>400</v>
      </c>
      <c r="E20" s="14" t="s">
        <v>401</v>
      </c>
      <c r="F20" s="14" t="s">
        <v>66</v>
      </c>
      <c r="G20" s="14" t="s">
        <v>41</v>
      </c>
      <c r="H20" s="14" t="s">
        <v>42</v>
      </c>
      <c r="I20" s="14" t="s">
        <v>77</v>
      </c>
      <c r="J20" s="14">
        <v>358</v>
      </c>
      <c r="K20" s="14">
        <v>89.28</v>
      </c>
      <c r="L20" s="14">
        <v>75.135999999999996</v>
      </c>
      <c r="M20" s="14">
        <f>J20*0.2*0.8+K20*0.2</f>
        <v>75.13600000000001</v>
      </c>
      <c r="N20" s="14">
        <v>75.14</v>
      </c>
      <c r="X20" s="14">
        <v>75.135999999999996</v>
      </c>
      <c r="Y20" s="14">
        <v>75.14</v>
      </c>
      <c r="Z20" s="14">
        <v>75.14</v>
      </c>
      <c r="AD20" s="14">
        <v>75.135999999999996</v>
      </c>
      <c r="AH20" s="44">
        <v>75.14</v>
      </c>
      <c r="AJ20" s="14" t="s">
        <v>402</v>
      </c>
      <c r="AK20" s="14" t="s">
        <v>73</v>
      </c>
      <c r="AL20" s="14" t="s">
        <v>74</v>
      </c>
    </row>
    <row r="21" spans="1:266" s="14" customFormat="1" ht="13.5" x14ac:dyDescent="0.4">
      <c r="A21" s="14">
        <v>20</v>
      </c>
      <c r="B21" s="14" t="s">
        <v>102</v>
      </c>
      <c r="C21" s="14" t="s">
        <v>103</v>
      </c>
      <c r="D21" s="14">
        <v>20233185079</v>
      </c>
      <c r="E21" s="14" t="s">
        <v>403</v>
      </c>
      <c r="F21" s="14" t="s">
        <v>187</v>
      </c>
      <c r="G21" s="14" t="s">
        <v>375</v>
      </c>
      <c r="H21" s="14" t="s">
        <v>107</v>
      </c>
      <c r="I21" s="14" t="s">
        <v>108</v>
      </c>
      <c r="J21" s="14">
        <v>351</v>
      </c>
      <c r="K21" s="14">
        <v>92.98</v>
      </c>
      <c r="L21" s="14">
        <v>74.760000000000005</v>
      </c>
      <c r="M21" s="14">
        <v>74.760000000000005</v>
      </c>
      <c r="N21" s="14">
        <v>74.760000000000005</v>
      </c>
      <c r="X21" s="14">
        <v>74.760000000000005</v>
      </c>
      <c r="Y21" s="14">
        <v>74.756</v>
      </c>
      <c r="Z21" s="14">
        <v>74.756</v>
      </c>
      <c r="AD21" s="14">
        <v>74.756</v>
      </c>
      <c r="AH21" s="44">
        <v>74.760000000000005</v>
      </c>
      <c r="AJ21" s="14" t="s">
        <v>205</v>
      </c>
      <c r="AK21" s="14" t="s">
        <v>74</v>
      </c>
      <c r="AL21" s="14" t="s">
        <v>73</v>
      </c>
    </row>
    <row r="22" spans="1:266" s="14" customFormat="1" x14ac:dyDescent="0.4">
      <c r="A22" s="14">
        <v>21</v>
      </c>
      <c r="B22" s="21" t="s">
        <v>37</v>
      </c>
      <c r="C22" s="21" t="s">
        <v>53</v>
      </c>
      <c r="D22" s="54">
        <v>20233185089</v>
      </c>
      <c r="E22" s="21" t="s">
        <v>404</v>
      </c>
      <c r="F22" s="21" t="s">
        <v>66</v>
      </c>
      <c r="G22" s="21" t="s">
        <v>41</v>
      </c>
      <c r="H22" s="21" t="s">
        <v>42</v>
      </c>
      <c r="I22" s="21" t="s">
        <v>77</v>
      </c>
      <c r="J22" s="21">
        <v>355</v>
      </c>
      <c r="K22" s="21">
        <v>89.3</v>
      </c>
      <c r="L22" s="21">
        <v>74.66</v>
      </c>
      <c r="M22" s="21">
        <f>(J22*0.2)*0.8+K22*0.2</f>
        <v>74.66</v>
      </c>
      <c r="N22" s="21">
        <f>(J22*0.2)*0.8+K22*0.2</f>
        <v>74.66</v>
      </c>
      <c r="O22" s="21" t="s">
        <v>45</v>
      </c>
      <c r="P22" s="21" t="s">
        <v>45</v>
      </c>
      <c r="Q22" s="21" t="s">
        <v>45</v>
      </c>
      <c r="R22" s="21" t="s">
        <v>45</v>
      </c>
      <c r="S22" s="21" t="s">
        <v>45</v>
      </c>
      <c r="T22" s="21" t="s">
        <v>45</v>
      </c>
      <c r="U22" s="21" t="s">
        <v>45</v>
      </c>
      <c r="V22" s="21" t="s">
        <v>45</v>
      </c>
      <c r="W22" s="21" t="s">
        <v>45</v>
      </c>
      <c r="X22" s="21">
        <v>74.66</v>
      </c>
      <c r="Y22" s="21">
        <f>(J22*0.2)*0.8+K22*0.2</f>
        <v>74.66</v>
      </c>
      <c r="Z22" s="21">
        <f>(J22*0.2)*0.8+K22*0.2</f>
        <v>74.66</v>
      </c>
      <c r="AA22" s="21" t="s">
        <v>45</v>
      </c>
      <c r="AB22" s="21" t="s">
        <v>45</v>
      </c>
      <c r="AC22" s="21" t="s">
        <v>45</v>
      </c>
      <c r="AD22" s="21">
        <v>74.66</v>
      </c>
      <c r="AE22" s="21" t="s">
        <v>45</v>
      </c>
      <c r="AF22" s="21" t="s">
        <v>45</v>
      </c>
      <c r="AG22" s="21" t="s">
        <v>45</v>
      </c>
      <c r="AH22" s="45">
        <v>74.66</v>
      </c>
      <c r="AI22" s="21" t="s">
        <v>45</v>
      </c>
      <c r="AJ22" s="21" t="s">
        <v>405</v>
      </c>
      <c r="AK22" s="46" t="s">
        <v>47</v>
      </c>
      <c r="AL22" s="46" t="s">
        <v>48</v>
      </c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</row>
    <row r="23" spans="1:266" s="14" customFormat="1" ht="13.5" x14ac:dyDescent="0.4">
      <c r="A23" s="14">
        <v>22</v>
      </c>
      <c r="B23" s="14" t="s">
        <v>37</v>
      </c>
      <c r="C23" s="14" t="s">
        <v>69</v>
      </c>
      <c r="D23" s="14" t="s">
        <v>406</v>
      </c>
      <c r="E23" s="14" t="s">
        <v>407</v>
      </c>
      <c r="F23" s="14" t="s">
        <v>66</v>
      </c>
      <c r="G23" s="14" t="s">
        <v>41</v>
      </c>
      <c r="H23" s="14" t="s">
        <v>42</v>
      </c>
      <c r="I23" s="14" t="s">
        <v>77</v>
      </c>
      <c r="J23" s="14">
        <v>344</v>
      </c>
      <c r="K23" s="14">
        <v>88.84</v>
      </c>
      <c r="L23" s="14">
        <v>72.808000000000007</v>
      </c>
      <c r="M23" s="14">
        <f>J23*0.2*0.8+K23*0.2</f>
        <v>72.807999999999993</v>
      </c>
      <c r="N23" s="14">
        <v>72.81</v>
      </c>
      <c r="R23" s="14" t="s">
        <v>408</v>
      </c>
      <c r="S23" s="14">
        <v>1.5</v>
      </c>
      <c r="T23" s="14">
        <v>1.5</v>
      </c>
      <c r="X23" s="14">
        <v>72.808000000000007</v>
      </c>
      <c r="Y23" s="14">
        <v>74.31</v>
      </c>
      <c r="Z23" s="14">
        <v>74.31</v>
      </c>
      <c r="AD23" s="14">
        <v>72.808000000000007</v>
      </c>
      <c r="AF23" s="14" t="s">
        <v>408</v>
      </c>
      <c r="AH23" s="44">
        <v>74.31</v>
      </c>
      <c r="AJ23" s="14" t="s">
        <v>317</v>
      </c>
      <c r="AK23" s="14" t="s">
        <v>73</v>
      </c>
      <c r="AL23" s="14" t="s">
        <v>74</v>
      </c>
    </row>
    <row r="24" spans="1:266" s="14" customFormat="1" ht="13.5" x14ac:dyDescent="0.4">
      <c r="A24" s="14">
        <v>23</v>
      </c>
      <c r="B24" s="14" t="s">
        <v>37</v>
      </c>
      <c r="C24" s="14" t="s">
        <v>365</v>
      </c>
      <c r="D24" s="14">
        <v>20233185006</v>
      </c>
      <c r="E24" s="14" t="s">
        <v>409</v>
      </c>
      <c r="F24" s="14" t="s">
        <v>40</v>
      </c>
      <c r="G24" s="14" t="s">
        <v>41</v>
      </c>
      <c r="H24" s="14" t="s">
        <v>42</v>
      </c>
      <c r="I24" s="14" t="s">
        <v>77</v>
      </c>
      <c r="J24" s="14">
        <v>352</v>
      </c>
      <c r="K24" s="14">
        <v>89.88</v>
      </c>
      <c r="L24" s="14">
        <v>74.296000000000006</v>
      </c>
      <c r="M24" s="14">
        <v>74.3</v>
      </c>
      <c r="N24" s="14">
        <f>J24*0.2*0.8+K24*0.2</f>
        <v>74.296000000000006</v>
      </c>
      <c r="O24" s="14">
        <v>0</v>
      </c>
      <c r="R24" s="14">
        <v>0</v>
      </c>
      <c r="U24" s="14">
        <v>0</v>
      </c>
      <c r="X24" s="14">
        <v>74.296000000000006</v>
      </c>
      <c r="Y24" s="14">
        <v>74.296000000000006</v>
      </c>
      <c r="Z24" s="14">
        <v>74.296000000000006</v>
      </c>
      <c r="AD24" s="14">
        <v>74.3</v>
      </c>
      <c r="AH24" s="44">
        <v>74.296000000000006</v>
      </c>
      <c r="AJ24" s="14" t="s">
        <v>353</v>
      </c>
      <c r="AK24" s="14" t="s">
        <v>60</v>
      </c>
      <c r="AL24" s="14" t="s">
        <v>59</v>
      </c>
    </row>
    <row r="25" spans="1:266" s="14" customFormat="1" ht="13.5" x14ac:dyDescent="0.4">
      <c r="A25" s="14">
        <v>24</v>
      </c>
      <c r="B25" s="14" t="s">
        <v>37</v>
      </c>
      <c r="C25" s="14" t="s">
        <v>56</v>
      </c>
      <c r="D25" s="14">
        <v>20233185048</v>
      </c>
      <c r="E25" s="14" t="s">
        <v>410</v>
      </c>
      <c r="F25" s="14" t="s">
        <v>66</v>
      </c>
      <c r="G25" s="14" t="s">
        <v>41</v>
      </c>
      <c r="H25" s="14" t="s">
        <v>42</v>
      </c>
      <c r="I25" s="14" t="s">
        <v>77</v>
      </c>
      <c r="J25" s="14">
        <v>354</v>
      </c>
      <c r="K25" s="14">
        <v>88.16</v>
      </c>
      <c r="L25" s="14">
        <v>74.272000000000006</v>
      </c>
      <c r="M25" s="14">
        <f>(J25*0.2*0.8)+K25*0.2</f>
        <v>74.272000000000006</v>
      </c>
      <c r="N25" s="14">
        <v>74.272000000000006</v>
      </c>
      <c r="O25" s="14" t="s">
        <v>45</v>
      </c>
      <c r="R25" s="14" t="s">
        <v>45</v>
      </c>
      <c r="U25" s="14" t="s">
        <v>45</v>
      </c>
      <c r="X25" s="14">
        <v>74.272000000000006</v>
      </c>
      <c r="Y25" s="14">
        <v>74.272000000000006</v>
      </c>
      <c r="Z25" s="14">
        <v>74.272000000000006</v>
      </c>
      <c r="AA25" s="14" t="s">
        <v>45</v>
      </c>
      <c r="AD25" s="14">
        <v>74.272000000000006</v>
      </c>
      <c r="AH25" s="44">
        <v>74.272000000000006</v>
      </c>
      <c r="AJ25" s="14" t="s">
        <v>135</v>
      </c>
      <c r="AK25" s="14" t="s">
        <v>59</v>
      </c>
      <c r="AL25" s="14" t="s">
        <v>60</v>
      </c>
    </row>
    <row r="26" spans="1:266" s="14" customFormat="1" x14ac:dyDescent="0.4">
      <c r="A26" s="14">
        <v>25</v>
      </c>
      <c r="B26" s="14" t="s">
        <v>37</v>
      </c>
      <c r="C26" s="14" t="s">
        <v>115</v>
      </c>
      <c r="D26" s="14">
        <v>20233185057</v>
      </c>
      <c r="E26" s="14" t="s">
        <v>411</v>
      </c>
      <c r="F26" s="14" t="s">
        <v>66</v>
      </c>
      <c r="G26" s="14" t="s">
        <v>41</v>
      </c>
      <c r="H26" s="14" t="s">
        <v>42</v>
      </c>
      <c r="I26" s="14" t="s">
        <v>77</v>
      </c>
      <c r="J26" s="14">
        <v>349</v>
      </c>
      <c r="K26" s="14">
        <v>91.46</v>
      </c>
      <c r="L26" s="14">
        <v>74.132000000000005</v>
      </c>
      <c r="M26" s="14">
        <v>74.132000000000005</v>
      </c>
      <c r="N26" s="14">
        <v>74.132000000000005</v>
      </c>
      <c r="X26" s="14">
        <v>74.132000000000005</v>
      </c>
      <c r="Y26" s="14">
        <v>74.132000000000005</v>
      </c>
      <c r="Z26" s="14">
        <v>74.132000000000005</v>
      </c>
      <c r="AD26" s="14">
        <v>74.132000000000005</v>
      </c>
      <c r="AH26" s="44">
        <v>74.132000000000005</v>
      </c>
      <c r="AJ26" s="14" t="s">
        <v>203</v>
      </c>
      <c r="AK26" s="21" t="s">
        <v>120</v>
      </c>
      <c r="AL26" s="21" t="s">
        <v>121</v>
      </c>
    </row>
    <row r="27" spans="1:266" s="14" customFormat="1" ht="13.5" x14ac:dyDescent="0.4">
      <c r="A27" s="14">
        <v>26</v>
      </c>
      <c r="B27" s="14" t="s">
        <v>37</v>
      </c>
      <c r="C27" s="14" t="s">
        <v>49</v>
      </c>
      <c r="D27" s="14">
        <v>20233185082</v>
      </c>
      <c r="E27" s="14" t="s">
        <v>412</v>
      </c>
      <c r="F27" s="14" t="s">
        <v>40</v>
      </c>
      <c r="G27" s="14" t="s">
        <v>41</v>
      </c>
      <c r="H27" s="14" t="s">
        <v>42</v>
      </c>
      <c r="I27" s="14" t="s">
        <v>77</v>
      </c>
      <c r="J27" s="14">
        <v>348</v>
      </c>
      <c r="K27" s="14">
        <v>92.12</v>
      </c>
      <c r="L27" s="14">
        <v>74.103999999999999</v>
      </c>
      <c r="N27" s="14">
        <f>(J27*0.2)*0.8+K27*0.2</f>
        <v>74.104000000000013</v>
      </c>
      <c r="O27" s="14" t="s">
        <v>45</v>
      </c>
      <c r="R27" s="14" t="s">
        <v>413</v>
      </c>
      <c r="U27" s="14" t="s">
        <v>45</v>
      </c>
      <c r="X27" s="14">
        <v>76.103999999999999</v>
      </c>
      <c r="Y27" s="14">
        <v>74.103999999999999</v>
      </c>
      <c r="Z27" s="14">
        <v>74.103999999999999</v>
      </c>
      <c r="AB27" s="14" t="s">
        <v>414</v>
      </c>
      <c r="AC27" s="14" t="s">
        <v>414</v>
      </c>
      <c r="AD27" s="14">
        <v>74.103999999999999</v>
      </c>
      <c r="AH27" s="44">
        <v>74.103999999999999</v>
      </c>
      <c r="AI27" s="14" t="s">
        <v>414</v>
      </c>
      <c r="AJ27" s="14" t="s">
        <v>231</v>
      </c>
      <c r="AK27" s="14" t="s">
        <v>48</v>
      </c>
      <c r="AL27" s="14" t="s">
        <v>47</v>
      </c>
    </row>
    <row r="28" spans="1:266" s="14" customFormat="1" ht="13.5" x14ac:dyDescent="0.4">
      <c r="A28" s="14">
        <v>27</v>
      </c>
      <c r="B28" s="14" t="s">
        <v>37</v>
      </c>
      <c r="C28" s="14" t="s">
        <v>56</v>
      </c>
      <c r="D28" s="14">
        <v>20233185009</v>
      </c>
      <c r="E28" s="14" t="s">
        <v>415</v>
      </c>
      <c r="F28" s="14" t="s">
        <v>40</v>
      </c>
      <c r="G28" s="14" t="s">
        <v>41</v>
      </c>
      <c r="H28" s="14" t="s">
        <v>42</v>
      </c>
      <c r="I28" s="14" t="s">
        <v>77</v>
      </c>
      <c r="J28" s="14">
        <v>357</v>
      </c>
      <c r="K28" s="14">
        <v>82.56</v>
      </c>
      <c r="L28" s="14">
        <v>73.632000000000005</v>
      </c>
      <c r="M28" s="14">
        <f>(J28*0.2*0.8)+K28*0.2</f>
        <v>73.632000000000005</v>
      </c>
      <c r="N28" s="14">
        <v>73.632000000000005</v>
      </c>
      <c r="O28" s="14" t="s">
        <v>45</v>
      </c>
      <c r="R28" s="14" t="s">
        <v>45</v>
      </c>
      <c r="U28" s="14" t="s">
        <v>45</v>
      </c>
      <c r="X28" s="14">
        <v>73.632000000000005</v>
      </c>
      <c r="Y28" s="14">
        <v>73.632000000000005</v>
      </c>
      <c r="Z28" s="14">
        <v>73.632000000000005</v>
      </c>
      <c r="AA28" s="14" t="s">
        <v>45</v>
      </c>
      <c r="AD28" s="14">
        <v>73.632000000000005</v>
      </c>
      <c r="AH28" s="44">
        <v>73.632000000000005</v>
      </c>
      <c r="AJ28" s="14" t="s">
        <v>416</v>
      </c>
      <c r="AK28" s="14" t="s">
        <v>59</v>
      </c>
      <c r="AL28" s="14" t="s">
        <v>60</v>
      </c>
    </row>
    <row r="29" spans="1:266" s="14" customFormat="1" ht="13.5" x14ac:dyDescent="0.4">
      <c r="A29" s="14">
        <v>28</v>
      </c>
      <c r="B29" s="14" t="s">
        <v>37</v>
      </c>
      <c r="C29" s="14" t="s">
        <v>49</v>
      </c>
      <c r="D29" s="14">
        <v>20233185074</v>
      </c>
      <c r="E29" s="14" t="s">
        <v>417</v>
      </c>
      <c r="F29" s="14" t="s">
        <v>40</v>
      </c>
      <c r="G29" s="14" t="s">
        <v>41</v>
      </c>
      <c r="H29" s="14" t="s">
        <v>42</v>
      </c>
      <c r="I29" s="14" t="s">
        <v>77</v>
      </c>
      <c r="J29" s="14">
        <v>350</v>
      </c>
      <c r="K29" s="14">
        <v>87.86</v>
      </c>
      <c r="L29" s="14">
        <v>73.572000000000003</v>
      </c>
      <c r="M29" s="14">
        <v>73.572000000000003</v>
      </c>
      <c r="N29" s="14">
        <f>(J29*0.2)*0.8+K29*0.2</f>
        <v>73.572000000000003</v>
      </c>
      <c r="O29" s="14" t="s">
        <v>45</v>
      </c>
      <c r="R29" s="14" t="s">
        <v>45</v>
      </c>
      <c r="U29" s="14" t="s">
        <v>45</v>
      </c>
      <c r="X29" s="14">
        <v>73.572000000000003</v>
      </c>
      <c r="Y29" s="14">
        <v>73.572000000000003</v>
      </c>
      <c r="Z29" s="14">
        <v>73.572000000000003</v>
      </c>
      <c r="AD29" s="14">
        <v>73.572000000000003</v>
      </c>
      <c r="AH29" s="44">
        <v>73.572000000000003</v>
      </c>
      <c r="AJ29" s="14" t="s">
        <v>418</v>
      </c>
      <c r="AK29" s="14" t="s">
        <v>48</v>
      </c>
      <c r="AL29" s="14" t="s">
        <v>47</v>
      </c>
    </row>
    <row r="30" spans="1:266" s="14" customFormat="1" ht="13.5" x14ac:dyDescent="0.4">
      <c r="A30" s="14">
        <v>29</v>
      </c>
      <c r="B30" s="14" t="s">
        <v>37</v>
      </c>
      <c r="C30" s="14" t="s">
        <v>69</v>
      </c>
      <c r="D30" s="14" t="s">
        <v>419</v>
      </c>
      <c r="E30" s="14" t="s">
        <v>420</v>
      </c>
      <c r="F30" s="14" t="s">
        <v>66</v>
      </c>
      <c r="G30" s="14" t="s">
        <v>41</v>
      </c>
      <c r="H30" s="14" t="s">
        <v>42</v>
      </c>
      <c r="I30" s="14" t="s">
        <v>77</v>
      </c>
      <c r="J30" s="14">
        <v>351</v>
      </c>
      <c r="K30" s="14">
        <v>86.64</v>
      </c>
      <c r="L30" s="14">
        <v>73.488</v>
      </c>
      <c r="M30" s="14">
        <f>J30*0.2*0.8+K30*0.2</f>
        <v>73.488</v>
      </c>
      <c r="N30" s="14">
        <v>73.489999999999995</v>
      </c>
      <c r="X30" s="14">
        <v>73.488</v>
      </c>
      <c r="Y30" s="14">
        <v>73.489999999999995</v>
      </c>
      <c r="Z30" s="14">
        <v>73.489999999999995</v>
      </c>
      <c r="AD30" s="14">
        <v>73.488</v>
      </c>
      <c r="AH30" s="44">
        <v>73.489999999999995</v>
      </c>
      <c r="AJ30" s="14" t="s">
        <v>421</v>
      </c>
      <c r="AK30" s="14" t="s">
        <v>73</v>
      </c>
      <c r="AL30" s="14" t="s">
        <v>74</v>
      </c>
    </row>
    <row r="31" spans="1:266" s="14" customFormat="1" ht="13.5" x14ac:dyDescent="0.4">
      <c r="A31" s="14">
        <v>30</v>
      </c>
      <c r="B31" s="14" t="s">
        <v>37</v>
      </c>
      <c r="C31" s="14" t="s">
        <v>69</v>
      </c>
      <c r="D31" s="14" t="s">
        <v>422</v>
      </c>
      <c r="E31" s="14" t="s">
        <v>423</v>
      </c>
      <c r="F31" s="14" t="s">
        <v>66</v>
      </c>
      <c r="G31" s="14" t="s">
        <v>41</v>
      </c>
      <c r="H31" s="14" t="s">
        <v>42</v>
      </c>
      <c r="I31" s="14" t="s">
        <v>77</v>
      </c>
      <c r="J31" s="14">
        <v>348</v>
      </c>
      <c r="K31" s="14">
        <v>88.58</v>
      </c>
      <c r="L31" s="14">
        <v>73.396000000000001</v>
      </c>
      <c r="M31" s="14">
        <f>J31*0.2*0.8+K31*0.2</f>
        <v>73.396000000000015</v>
      </c>
      <c r="N31" s="14">
        <v>73.400000000000006</v>
      </c>
      <c r="X31" s="14">
        <v>73.396000000000001</v>
      </c>
      <c r="Y31" s="14">
        <v>73.400000000000006</v>
      </c>
      <c r="Z31" s="14">
        <v>73.400000000000006</v>
      </c>
      <c r="AD31" s="14">
        <v>73.396000000000001</v>
      </c>
      <c r="AH31" s="44">
        <v>73.400000000000006</v>
      </c>
      <c r="AJ31" s="14" t="s">
        <v>180</v>
      </c>
      <c r="AK31" s="14" t="s">
        <v>73</v>
      </c>
      <c r="AL31" s="14" t="s">
        <v>74</v>
      </c>
    </row>
    <row r="32" spans="1:266" s="14" customFormat="1" ht="13.5" x14ac:dyDescent="0.4">
      <c r="A32" s="14">
        <v>31</v>
      </c>
      <c r="B32" s="14" t="s">
        <v>37</v>
      </c>
      <c r="C32" s="14" t="s">
        <v>64</v>
      </c>
      <c r="D32" s="14">
        <v>20233185060</v>
      </c>
      <c r="E32" s="14" t="s">
        <v>424</v>
      </c>
      <c r="F32" s="14" t="s">
        <v>40</v>
      </c>
      <c r="G32" s="14" t="s">
        <v>41</v>
      </c>
      <c r="H32" s="14" t="s">
        <v>42</v>
      </c>
      <c r="I32" s="14" t="s">
        <v>77</v>
      </c>
      <c r="J32" s="14">
        <v>346</v>
      </c>
      <c r="K32" s="14">
        <v>89.5</v>
      </c>
      <c r="L32" s="14">
        <v>73.260000000000005</v>
      </c>
      <c r="M32" s="14">
        <v>73.260000000000005</v>
      </c>
      <c r="N32" s="14">
        <f>J32*0.2*0.8+K32*0.2</f>
        <v>73.260000000000005</v>
      </c>
      <c r="O32" s="14" t="s">
        <v>45</v>
      </c>
      <c r="R32" s="14" t="s">
        <v>45</v>
      </c>
      <c r="U32" s="14" t="s">
        <v>45</v>
      </c>
      <c r="X32" s="14">
        <v>73.260000000000005</v>
      </c>
      <c r="Y32" s="14">
        <v>73.260000000000005</v>
      </c>
      <c r="Z32" s="14">
        <v>73.260000000000005</v>
      </c>
      <c r="AA32" s="14" t="s">
        <v>45</v>
      </c>
      <c r="AD32" s="14">
        <v>73.260000000000005</v>
      </c>
      <c r="AH32" s="44">
        <v>73.260000000000005</v>
      </c>
      <c r="AJ32" s="14" t="s">
        <v>220</v>
      </c>
      <c r="AK32" s="14" t="s">
        <v>60</v>
      </c>
      <c r="AL32" s="14" t="s">
        <v>59</v>
      </c>
    </row>
    <row r="33" spans="1:266" s="14" customFormat="1" x14ac:dyDescent="0.4">
      <c r="A33" s="14">
        <v>32</v>
      </c>
      <c r="B33" s="21" t="s">
        <v>37</v>
      </c>
      <c r="C33" s="21" t="s">
        <v>53</v>
      </c>
      <c r="D33" s="54">
        <v>20233185021</v>
      </c>
      <c r="E33" s="21" t="s">
        <v>425</v>
      </c>
      <c r="F33" s="21" t="s">
        <v>66</v>
      </c>
      <c r="G33" s="21" t="s">
        <v>41</v>
      </c>
      <c r="H33" s="21" t="s">
        <v>42</v>
      </c>
      <c r="I33" s="21" t="s">
        <v>77</v>
      </c>
      <c r="J33" s="21">
        <v>345</v>
      </c>
      <c r="K33" s="21">
        <v>90.3</v>
      </c>
      <c r="L33" s="21">
        <v>73.260000000000005</v>
      </c>
      <c r="M33" s="21">
        <f>(J33*0.2)*0.8+K33*0.2</f>
        <v>73.260000000000005</v>
      </c>
      <c r="N33" s="21">
        <f>(J33*0.2)*0.8+K33*0.2</f>
        <v>73.260000000000005</v>
      </c>
      <c r="O33" s="21" t="s">
        <v>45</v>
      </c>
      <c r="P33" s="21" t="s">
        <v>45</v>
      </c>
      <c r="Q33" s="21" t="s">
        <v>45</v>
      </c>
      <c r="R33" s="21" t="s">
        <v>45</v>
      </c>
      <c r="S33" s="21" t="s">
        <v>45</v>
      </c>
      <c r="T33" s="21" t="s">
        <v>45</v>
      </c>
      <c r="U33" s="21" t="s">
        <v>45</v>
      </c>
      <c r="V33" s="21" t="s">
        <v>45</v>
      </c>
      <c r="W33" s="21" t="s">
        <v>45</v>
      </c>
      <c r="X33" s="21">
        <v>73.260000000000005</v>
      </c>
      <c r="Y33" s="21">
        <f>(J33*0.2)*0.8+K33*0.2</f>
        <v>73.260000000000005</v>
      </c>
      <c r="Z33" s="21">
        <f>(J33*0.2)*0.8+K33*0.2</f>
        <v>73.260000000000005</v>
      </c>
      <c r="AA33" s="21" t="s">
        <v>45</v>
      </c>
      <c r="AB33" s="21" t="s">
        <v>45</v>
      </c>
      <c r="AC33" s="21" t="s">
        <v>45</v>
      </c>
      <c r="AD33" s="21">
        <v>73.260000000000005</v>
      </c>
      <c r="AE33" s="21" t="s">
        <v>45</v>
      </c>
      <c r="AF33" s="21" t="s">
        <v>45</v>
      </c>
      <c r="AG33" s="21" t="s">
        <v>45</v>
      </c>
      <c r="AH33" s="45">
        <v>73.260000000000005</v>
      </c>
      <c r="AI33" s="21" t="s">
        <v>45</v>
      </c>
      <c r="AJ33" s="21" t="s">
        <v>261</v>
      </c>
      <c r="AK33" s="46" t="s">
        <v>47</v>
      </c>
      <c r="AL33" s="46" t="s">
        <v>48</v>
      </c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</row>
    <row r="34" spans="1:266" s="14" customFormat="1" ht="13.5" x14ac:dyDescent="0.4">
      <c r="A34" s="14">
        <v>33</v>
      </c>
      <c r="B34" s="14" t="s">
        <v>37</v>
      </c>
      <c r="C34" s="14" t="s">
        <v>49</v>
      </c>
      <c r="D34" s="14">
        <v>20233185034</v>
      </c>
      <c r="E34" s="14" t="s">
        <v>426</v>
      </c>
      <c r="F34" s="14" t="s">
        <v>40</v>
      </c>
      <c r="G34" s="14" t="s">
        <v>41</v>
      </c>
      <c r="H34" s="14" t="s">
        <v>42</v>
      </c>
      <c r="I34" s="14" t="s">
        <v>77</v>
      </c>
      <c r="J34" s="14">
        <v>340</v>
      </c>
      <c r="K34" s="14">
        <v>93.88</v>
      </c>
      <c r="L34" s="14">
        <v>73.176000000000002</v>
      </c>
      <c r="M34" s="14">
        <v>73.176000000000002</v>
      </c>
      <c r="N34" s="14">
        <f>(J34*0.2)*0.8+K34*0.2</f>
        <v>73.176000000000002</v>
      </c>
      <c r="O34" s="14" t="s">
        <v>45</v>
      </c>
      <c r="R34" s="14" t="s">
        <v>45</v>
      </c>
      <c r="U34" s="14" t="s">
        <v>45</v>
      </c>
      <c r="X34" s="14">
        <v>73.176000000000002</v>
      </c>
      <c r="Y34" s="14">
        <v>73.176000000000002</v>
      </c>
      <c r="Z34" s="14">
        <v>73.176000000000002</v>
      </c>
      <c r="AD34" s="14">
        <v>73.176000000000002</v>
      </c>
      <c r="AH34" s="44">
        <v>73.176000000000002</v>
      </c>
      <c r="AJ34" s="14" t="s">
        <v>87</v>
      </c>
      <c r="AK34" s="14" t="s">
        <v>48</v>
      </c>
      <c r="AL34" s="14" t="s">
        <v>47</v>
      </c>
    </row>
    <row r="35" spans="1:266" s="14" customFormat="1" ht="13.5" x14ac:dyDescent="0.4">
      <c r="A35" s="14">
        <v>34</v>
      </c>
      <c r="B35" s="14" t="s">
        <v>37</v>
      </c>
      <c r="C35" s="14" t="s">
        <v>69</v>
      </c>
      <c r="D35" s="14" t="s">
        <v>427</v>
      </c>
      <c r="E35" s="14" t="s">
        <v>428</v>
      </c>
      <c r="F35" s="14" t="s">
        <v>66</v>
      </c>
      <c r="G35" s="14" t="s">
        <v>41</v>
      </c>
      <c r="H35" s="14" t="s">
        <v>42</v>
      </c>
      <c r="I35" s="14" t="s">
        <v>77</v>
      </c>
      <c r="J35" s="14">
        <v>341</v>
      </c>
      <c r="K35" s="14">
        <v>92.88</v>
      </c>
      <c r="L35" s="14">
        <v>73.135999999999996</v>
      </c>
      <c r="M35" s="14">
        <f>J35*0.2*0.8+K35*0.2</f>
        <v>73.135999999999996</v>
      </c>
      <c r="N35" s="14">
        <v>73.14</v>
      </c>
      <c r="X35" s="14">
        <v>73.135999999999996</v>
      </c>
      <c r="Y35" s="14">
        <v>73.14</v>
      </c>
      <c r="Z35" s="14">
        <v>73.14</v>
      </c>
      <c r="AD35" s="14">
        <v>73.135999999999996</v>
      </c>
      <c r="AH35" s="44">
        <v>73.14</v>
      </c>
      <c r="AJ35" s="14" t="s">
        <v>326</v>
      </c>
      <c r="AK35" s="14" t="s">
        <v>73</v>
      </c>
      <c r="AL35" s="14" t="s">
        <v>74</v>
      </c>
    </row>
    <row r="36" spans="1:266" s="14" customFormat="1" x14ac:dyDescent="0.4">
      <c r="A36" s="14">
        <v>35</v>
      </c>
      <c r="B36" s="21" t="s">
        <v>37</v>
      </c>
      <c r="C36" s="21" t="s">
        <v>53</v>
      </c>
      <c r="D36" s="54">
        <v>20233185031</v>
      </c>
      <c r="E36" s="21" t="s">
        <v>429</v>
      </c>
      <c r="F36" s="21" t="s">
        <v>40</v>
      </c>
      <c r="G36" s="21" t="s">
        <v>41</v>
      </c>
      <c r="H36" s="21" t="s">
        <v>42</v>
      </c>
      <c r="I36" s="21" t="s">
        <v>77</v>
      </c>
      <c r="J36" s="21">
        <v>349</v>
      </c>
      <c r="K36" s="21">
        <v>86.44</v>
      </c>
      <c r="L36" s="21">
        <v>73.128</v>
      </c>
      <c r="M36" s="21">
        <f>(J36*0.2)*0.8+K36*0.2</f>
        <v>73.128</v>
      </c>
      <c r="N36" s="21">
        <f>(J36*0.2)*0.8+K36*0.2</f>
        <v>73.128</v>
      </c>
      <c r="O36" s="21" t="s">
        <v>45</v>
      </c>
      <c r="P36" s="21" t="s">
        <v>45</v>
      </c>
      <c r="Q36" s="21" t="s">
        <v>45</v>
      </c>
      <c r="R36" s="21" t="s">
        <v>45</v>
      </c>
      <c r="S36" s="21" t="s">
        <v>45</v>
      </c>
      <c r="T36" s="21" t="s">
        <v>45</v>
      </c>
      <c r="U36" s="21" t="s">
        <v>45</v>
      </c>
      <c r="V36" s="21" t="s">
        <v>45</v>
      </c>
      <c r="W36" s="21" t="s">
        <v>45</v>
      </c>
      <c r="X36" s="21">
        <v>73.128</v>
      </c>
      <c r="Y36" s="21">
        <f>(J36*0.2)*0.8+K36*0.2</f>
        <v>73.128</v>
      </c>
      <c r="Z36" s="21">
        <f>(J36*0.2)*0.8+K36*0.2</f>
        <v>73.128</v>
      </c>
      <c r="AA36" s="21" t="s">
        <v>45</v>
      </c>
      <c r="AB36" s="21" t="s">
        <v>45</v>
      </c>
      <c r="AC36" s="21" t="s">
        <v>45</v>
      </c>
      <c r="AD36" s="21">
        <v>73.128</v>
      </c>
      <c r="AE36" s="21" t="s">
        <v>45</v>
      </c>
      <c r="AF36" s="21" t="s">
        <v>45</v>
      </c>
      <c r="AG36" s="21" t="s">
        <v>45</v>
      </c>
      <c r="AH36" s="45">
        <v>73.128</v>
      </c>
      <c r="AI36" s="21" t="s">
        <v>45</v>
      </c>
      <c r="AJ36" s="21" t="s">
        <v>55</v>
      </c>
      <c r="AK36" s="46" t="s">
        <v>47</v>
      </c>
      <c r="AL36" s="46" t="s">
        <v>48</v>
      </c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</row>
    <row r="37" spans="1:266" s="14" customFormat="1" ht="13.5" x14ac:dyDescent="0.4">
      <c r="A37" s="14">
        <v>36</v>
      </c>
      <c r="B37" s="14" t="s">
        <v>37</v>
      </c>
      <c r="C37" s="14" t="s">
        <v>69</v>
      </c>
      <c r="D37" s="14" t="s">
        <v>430</v>
      </c>
      <c r="E37" s="14" t="s">
        <v>431</v>
      </c>
      <c r="F37" s="14" t="s">
        <v>66</v>
      </c>
      <c r="G37" s="14" t="s">
        <v>41</v>
      </c>
      <c r="H37" s="14" t="s">
        <v>42</v>
      </c>
      <c r="I37" s="14" t="s">
        <v>77</v>
      </c>
      <c r="J37" s="14">
        <v>349</v>
      </c>
      <c r="K37" s="14">
        <v>86.4</v>
      </c>
      <c r="L37" s="14">
        <v>73.12</v>
      </c>
      <c r="M37" s="14">
        <f>J37*0.2*0.8+K37*0.2</f>
        <v>73.12</v>
      </c>
      <c r="N37" s="14">
        <v>73.12</v>
      </c>
      <c r="X37" s="14">
        <v>73.12</v>
      </c>
      <c r="Y37" s="14">
        <v>73.12</v>
      </c>
      <c r="Z37" s="14">
        <v>73.12</v>
      </c>
      <c r="AD37" s="14">
        <v>73.12</v>
      </c>
      <c r="AH37" s="44">
        <v>73.12</v>
      </c>
      <c r="AJ37" s="14" t="s">
        <v>127</v>
      </c>
      <c r="AK37" s="14" t="s">
        <v>73</v>
      </c>
      <c r="AL37" s="14" t="s">
        <v>74</v>
      </c>
    </row>
    <row r="38" spans="1:266" s="14" customFormat="1" ht="13.5" x14ac:dyDescent="0.4">
      <c r="A38" s="14">
        <v>37</v>
      </c>
      <c r="B38" s="14" t="s">
        <v>102</v>
      </c>
      <c r="C38" s="14" t="s">
        <v>103</v>
      </c>
      <c r="D38" s="14">
        <v>20233185008</v>
      </c>
      <c r="E38" s="14" t="s">
        <v>432</v>
      </c>
      <c r="F38" s="14" t="s">
        <v>187</v>
      </c>
      <c r="G38" s="14" t="s">
        <v>375</v>
      </c>
      <c r="H38" s="14" t="s">
        <v>107</v>
      </c>
      <c r="I38" s="14" t="s">
        <v>108</v>
      </c>
      <c r="J38" s="14">
        <v>343</v>
      </c>
      <c r="K38" s="14">
        <v>90.08</v>
      </c>
      <c r="L38" s="14">
        <v>72.896000000000001</v>
      </c>
      <c r="M38" s="14">
        <v>72.896000000000001</v>
      </c>
      <c r="N38" s="14">
        <v>72.896000000000001</v>
      </c>
      <c r="X38" s="14">
        <v>72.896000000000001</v>
      </c>
      <c r="Y38" s="14">
        <v>62.896000000000001</v>
      </c>
      <c r="Z38" s="14">
        <v>62.896000000000001</v>
      </c>
      <c r="AD38" s="14">
        <v>72.896000000000001</v>
      </c>
      <c r="AH38" s="44">
        <v>72.900000000000006</v>
      </c>
      <c r="AJ38" s="14" t="s">
        <v>433</v>
      </c>
      <c r="AK38" s="14" t="s">
        <v>74</v>
      </c>
      <c r="AL38" s="14" t="s">
        <v>73</v>
      </c>
    </row>
    <row r="39" spans="1:266" s="14" customFormat="1" ht="13.5" x14ac:dyDescent="0.4">
      <c r="A39" s="14">
        <v>38</v>
      </c>
      <c r="B39" s="14" t="s">
        <v>37</v>
      </c>
      <c r="C39" s="14" t="s">
        <v>49</v>
      </c>
      <c r="D39" s="14">
        <v>20233185028</v>
      </c>
      <c r="E39" s="14" t="s">
        <v>434</v>
      </c>
      <c r="F39" s="14" t="s">
        <v>40</v>
      </c>
      <c r="G39" s="14" t="s">
        <v>41</v>
      </c>
      <c r="H39" s="14" t="s">
        <v>42</v>
      </c>
      <c r="I39" s="14" t="s">
        <v>77</v>
      </c>
      <c r="J39" s="14">
        <v>340</v>
      </c>
      <c r="K39" s="14">
        <v>92.06</v>
      </c>
      <c r="L39" s="14">
        <v>72.811999999999998</v>
      </c>
      <c r="M39" s="14">
        <v>72.811999999999998</v>
      </c>
      <c r="N39" s="14">
        <f>(J39*0.2)*0.8+K39*0.2</f>
        <v>72.812000000000012</v>
      </c>
      <c r="O39" s="14" t="s">
        <v>45</v>
      </c>
      <c r="R39" s="14" t="s">
        <v>45</v>
      </c>
      <c r="U39" s="14" t="s">
        <v>45</v>
      </c>
      <c r="X39" s="14">
        <v>72.811999999999998</v>
      </c>
      <c r="Y39" s="14">
        <v>72.811999999999998</v>
      </c>
      <c r="Z39" s="14">
        <v>72.811999999999998</v>
      </c>
      <c r="AD39" s="14">
        <v>72.811999999999998</v>
      </c>
      <c r="AH39" s="44">
        <v>72.811999999999998</v>
      </c>
      <c r="AJ39" s="14" t="s">
        <v>154</v>
      </c>
      <c r="AK39" s="14" t="s">
        <v>48</v>
      </c>
      <c r="AL39" s="14" t="s">
        <v>47</v>
      </c>
    </row>
    <row r="40" spans="1:266" s="14" customFormat="1" ht="13.5" x14ac:dyDescent="0.4">
      <c r="A40" s="14">
        <v>39</v>
      </c>
      <c r="B40" s="14" t="s">
        <v>37</v>
      </c>
      <c r="C40" s="14" t="s">
        <v>53</v>
      </c>
      <c r="D40" s="14">
        <v>20233185063</v>
      </c>
      <c r="E40" s="14" t="s">
        <v>435</v>
      </c>
      <c r="F40" s="14" t="s">
        <v>66</v>
      </c>
      <c r="G40" s="14" t="s">
        <v>41</v>
      </c>
      <c r="H40" s="14" t="s">
        <v>42</v>
      </c>
      <c r="I40" s="14" t="s">
        <v>77</v>
      </c>
      <c r="J40" s="14">
        <v>347</v>
      </c>
      <c r="K40" s="14">
        <v>85.44</v>
      </c>
      <c r="L40" s="14">
        <v>72.608000000000004</v>
      </c>
      <c r="M40" s="14">
        <f>(J40*0.2)*0.8+K40*0.2</f>
        <v>72.608000000000004</v>
      </c>
      <c r="N40" s="14">
        <f>(J40*0.2)*0.8+K40*0.2</f>
        <v>72.608000000000004</v>
      </c>
      <c r="O40" s="14" t="s">
        <v>45</v>
      </c>
      <c r="P40" s="14" t="s">
        <v>45</v>
      </c>
      <c r="Q40" s="14" t="s">
        <v>45</v>
      </c>
      <c r="R40" s="14" t="s">
        <v>45</v>
      </c>
      <c r="S40" s="14" t="s">
        <v>45</v>
      </c>
      <c r="T40" s="14" t="s">
        <v>45</v>
      </c>
      <c r="U40" s="14" t="s">
        <v>45</v>
      </c>
      <c r="V40" s="14" t="s">
        <v>45</v>
      </c>
      <c r="W40" s="14" t="s">
        <v>45</v>
      </c>
      <c r="X40" s="14">
        <v>72.608000000000004</v>
      </c>
      <c r="Y40" s="14">
        <f>(J40*0.2)*0.8+K40*0.2</f>
        <v>72.608000000000004</v>
      </c>
      <c r="Z40" s="14">
        <f>(J40*0.2)*0.8+K40*0.2</f>
        <v>72.608000000000004</v>
      </c>
      <c r="AA40" s="14" t="s">
        <v>45</v>
      </c>
      <c r="AB40" s="14" t="s">
        <v>45</v>
      </c>
      <c r="AC40" s="14" t="s">
        <v>45</v>
      </c>
      <c r="AD40" s="14">
        <v>72.608000000000004</v>
      </c>
      <c r="AE40" s="14" t="s">
        <v>45</v>
      </c>
      <c r="AF40" s="14" t="s">
        <v>45</v>
      </c>
      <c r="AG40" s="14" t="s">
        <v>45</v>
      </c>
      <c r="AH40" s="14">
        <v>72.608000000000004</v>
      </c>
      <c r="AI40" s="14" t="s">
        <v>45</v>
      </c>
      <c r="AJ40" s="14" t="s">
        <v>436</v>
      </c>
      <c r="AK40" s="14" t="s">
        <v>47</v>
      </c>
      <c r="AL40" s="14" t="s">
        <v>48</v>
      </c>
    </row>
    <row r="41" spans="1:266" s="14" customFormat="1" ht="13.5" x14ac:dyDescent="0.4">
      <c r="A41" s="14">
        <v>40</v>
      </c>
      <c r="B41" s="14" t="s">
        <v>37</v>
      </c>
      <c r="C41" s="14" t="s">
        <v>49</v>
      </c>
      <c r="D41" s="14">
        <v>20233185023</v>
      </c>
      <c r="E41" s="14" t="s">
        <v>437</v>
      </c>
      <c r="F41" s="14" t="s">
        <v>66</v>
      </c>
      <c r="G41" s="14" t="s">
        <v>41</v>
      </c>
      <c r="H41" s="14" t="s">
        <v>42</v>
      </c>
      <c r="I41" s="14" t="s">
        <v>77</v>
      </c>
      <c r="J41" s="14">
        <v>352</v>
      </c>
      <c r="K41" s="14">
        <v>81.28</v>
      </c>
      <c r="L41" s="14">
        <v>72.575999999999993</v>
      </c>
      <c r="M41" s="14">
        <v>72.575999999999993</v>
      </c>
      <c r="N41" s="14">
        <f>(J41*0.2)*0.8+K41*0.2</f>
        <v>72.576000000000008</v>
      </c>
      <c r="O41" s="14" t="s">
        <v>45</v>
      </c>
      <c r="R41" s="14" t="s">
        <v>45</v>
      </c>
      <c r="U41" s="14" t="s">
        <v>45</v>
      </c>
      <c r="X41" s="14">
        <v>72.575999999999993</v>
      </c>
      <c r="Y41" s="14">
        <v>72.575999999999993</v>
      </c>
      <c r="Z41" s="14">
        <v>72.575999999999993</v>
      </c>
      <c r="AD41" s="14">
        <v>72.575999999999993</v>
      </c>
      <c r="AH41" s="14">
        <v>72.575999999999993</v>
      </c>
      <c r="AJ41" s="14" t="s">
        <v>438</v>
      </c>
      <c r="AK41" s="14" t="s">
        <v>48</v>
      </c>
      <c r="AL41" s="14" t="s">
        <v>47</v>
      </c>
    </row>
    <row r="42" spans="1:266" s="14" customFormat="1" ht="13.5" x14ac:dyDescent="0.4">
      <c r="A42" s="14">
        <v>41</v>
      </c>
      <c r="B42" s="14" t="s">
        <v>37</v>
      </c>
      <c r="C42" s="14" t="s">
        <v>64</v>
      </c>
      <c r="D42" s="14">
        <v>20233185025</v>
      </c>
      <c r="E42" s="14" t="s">
        <v>439</v>
      </c>
      <c r="F42" s="14" t="s">
        <v>40</v>
      </c>
      <c r="G42" s="14" t="s">
        <v>41</v>
      </c>
      <c r="H42" s="14" t="s">
        <v>42</v>
      </c>
      <c r="I42" s="14" t="s">
        <v>77</v>
      </c>
      <c r="J42" s="14">
        <v>344</v>
      </c>
      <c r="K42" s="14">
        <v>87.38</v>
      </c>
      <c r="L42" s="14">
        <v>72.516000000000005</v>
      </c>
      <c r="M42" s="14">
        <v>72.516000000000005</v>
      </c>
      <c r="N42" s="14">
        <f>J42*0.2*0.8+K42*0.2</f>
        <v>72.515999999999991</v>
      </c>
      <c r="O42" s="14" t="s">
        <v>45</v>
      </c>
      <c r="R42" s="14" t="s">
        <v>45</v>
      </c>
      <c r="U42" s="14" t="s">
        <v>45</v>
      </c>
      <c r="X42" s="14">
        <v>72.516000000000005</v>
      </c>
      <c r="Y42" s="14">
        <v>72.516000000000005</v>
      </c>
      <c r="Z42" s="14">
        <v>72.516000000000005</v>
      </c>
      <c r="AA42" s="14" t="s">
        <v>45</v>
      </c>
      <c r="AD42" s="14">
        <v>72.516000000000005</v>
      </c>
      <c r="AH42" s="14">
        <v>72.516000000000005</v>
      </c>
      <c r="AJ42" s="14" t="s">
        <v>253</v>
      </c>
      <c r="AK42" s="14" t="s">
        <v>60</v>
      </c>
      <c r="AL42" s="14" t="s">
        <v>59</v>
      </c>
    </row>
    <row r="43" spans="1:266" s="14" customFormat="1" ht="13.5" x14ac:dyDescent="0.4">
      <c r="A43" s="14">
        <v>42</v>
      </c>
      <c r="B43" s="14" t="s">
        <v>37</v>
      </c>
      <c r="C43" s="14" t="s">
        <v>115</v>
      </c>
      <c r="D43" s="14">
        <v>20233185018</v>
      </c>
      <c r="E43" s="14" t="s">
        <v>440</v>
      </c>
      <c r="F43" s="14" t="s">
        <v>66</v>
      </c>
      <c r="G43" s="14" t="s">
        <v>41</v>
      </c>
      <c r="H43" s="14" t="s">
        <v>42</v>
      </c>
      <c r="I43" s="14" t="s">
        <v>77</v>
      </c>
      <c r="J43" s="14">
        <v>337</v>
      </c>
      <c r="K43" s="14">
        <v>92.46</v>
      </c>
      <c r="L43" s="14">
        <v>72.412000000000006</v>
      </c>
      <c r="M43" s="14">
        <v>72.412000000000006</v>
      </c>
      <c r="N43" s="14">
        <v>72.412000000000006</v>
      </c>
      <c r="X43" s="14">
        <v>72.412000000000006</v>
      </c>
      <c r="Y43" s="14">
        <v>72.412000000000006</v>
      </c>
      <c r="Z43" s="14">
        <v>72.412000000000006</v>
      </c>
      <c r="AD43" s="14">
        <v>72.412000000000006</v>
      </c>
      <c r="AH43" s="14">
        <v>72.412000000000006</v>
      </c>
      <c r="AJ43" s="14" t="s">
        <v>145</v>
      </c>
      <c r="AK43" s="14" t="s">
        <v>120</v>
      </c>
      <c r="AL43" s="14" t="s">
        <v>121</v>
      </c>
    </row>
    <row r="44" spans="1:266" s="14" customFormat="1" ht="13.5" x14ac:dyDescent="0.4">
      <c r="A44" s="14">
        <v>43</v>
      </c>
      <c r="B44" s="14" t="s">
        <v>37</v>
      </c>
      <c r="C44" s="14" t="s">
        <v>441</v>
      </c>
      <c r="D44" s="14">
        <v>20233185067</v>
      </c>
      <c r="E44" s="14" t="s">
        <v>442</v>
      </c>
      <c r="F44" s="14" t="s">
        <v>40</v>
      </c>
      <c r="G44" s="14" t="s">
        <v>41</v>
      </c>
      <c r="H44" s="14" t="s">
        <v>42</v>
      </c>
      <c r="I44" s="14" t="s">
        <v>77</v>
      </c>
      <c r="J44" s="14">
        <v>339</v>
      </c>
      <c r="K44" s="14">
        <v>89.24</v>
      </c>
      <c r="L44" s="14">
        <v>72.087999999999994</v>
      </c>
      <c r="M44" s="14">
        <v>72.087999999999994</v>
      </c>
      <c r="N44" s="14">
        <f>J44*0.2*0.8+K44*0.2</f>
        <v>72.087999999999994</v>
      </c>
      <c r="X44" s="14">
        <v>72.087999999999994</v>
      </c>
      <c r="Y44" s="14">
        <v>72.087999999999994</v>
      </c>
      <c r="Z44" s="14">
        <v>72.087999999999994</v>
      </c>
      <c r="AD44" s="14">
        <v>72.087999999999994</v>
      </c>
      <c r="AH44" s="14">
        <v>72.087999999999994</v>
      </c>
      <c r="AJ44" s="14" t="s">
        <v>293</v>
      </c>
      <c r="AK44" s="14" t="s">
        <v>60</v>
      </c>
      <c r="AL44" s="14" t="s">
        <v>59</v>
      </c>
    </row>
    <row r="45" spans="1:266" s="14" customFormat="1" ht="13.5" x14ac:dyDescent="0.4">
      <c r="A45" s="14">
        <v>44</v>
      </c>
      <c r="B45" s="14" t="s">
        <v>37</v>
      </c>
      <c r="C45" s="14" t="s">
        <v>64</v>
      </c>
      <c r="D45" s="14">
        <v>20233185065</v>
      </c>
      <c r="E45" s="14" t="s">
        <v>443</v>
      </c>
      <c r="F45" s="14" t="s">
        <v>40</v>
      </c>
      <c r="G45" s="14" t="s">
        <v>41</v>
      </c>
      <c r="H45" s="14" t="s">
        <v>42</v>
      </c>
      <c r="I45" s="14" t="s">
        <v>77</v>
      </c>
      <c r="J45" s="14">
        <v>344</v>
      </c>
      <c r="K45" s="14">
        <v>84.82</v>
      </c>
      <c r="L45" s="14">
        <v>72.004000000000005</v>
      </c>
      <c r="M45" s="14">
        <v>72.004000000000005</v>
      </c>
      <c r="N45" s="14">
        <f>J45*0.2*0.8+K45*0.2</f>
        <v>72.003999999999991</v>
      </c>
      <c r="O45" s="14" t="s">
        <v>45</v>
      </c>
      <c r="R45" s="14" t="s">
        <v>444</v>
      </c>
      <c r="U45" s="14" t="s">
        <v>45</v>
      </c>
      <c r="X45" s="14">
        <v>78.004000000000005</v>
      </c>
      <c r="Y45" s="14">
        <v>72.004000000000005</v>
      </c>
      <c r="Z45" s="14">
        <v>72.004000000000005</v>
      </c>
      <c r="AA45" s="14" t="s">
        <v>45</v>
      </c>
      <c r="AB45" s="14" t="s">
        <v>445</v>
      </c>
      <c r="AC45" s="14" t="s">
        <v>445</v>
      </c>
      <c r="AD45" s="14">
        <v>72.004000000000005</v>
      </c>
      <c r="AH45" s="14">
        <v>72.004000000000005</v>
      </c>
      <c r="AI45" s="14" t="s">
        <v>445</v>
      </c>
      <c r="AJ45" s="14" t="s">
        <v>446</v>
      </c>
      <c r="AK45" s="14" t="s">
        <v>60</v>
      </c>
      <c r="AL45" s="14" t="s">
        <v>59</v>
      </c>
    </row>
    <row r="46" spans="1:266" s="15" customFormat="1" ht="13.5" x14ac:dyDescent="0.4">
      <c r="A46" s="15">
        <v>45</v>
      </c>
      <c r="B46" s="15" t="s">
        <v>102</v>
      </c>
      <c r="C46" s="15" t="s">
        <v>103</v>
      </c>
      <c r="D46" s="15">
        <v>20233185029</v>
      </c>
      <c r="E46" s="15" t="s">
        <v>447</v>
      </c>
      <c r="F46" s="15" t="s">
        <v>105</v>
      </c>
      <c r="G46" s="15" t="s">
        <v>375</v>
      </c>
      <c r="H46" s="15" t="s">
        <v>107</v>
      </c>
      <c r="I46" s="15" t="s">
        <v>108</v>
      </c>
      <c r="J46" s="15">
        <v>340</v>
      </c>
      <c r="K46" s="15">
        <v>86.66</v>
      </c>
      <c r="L46" s="15">
        <v>71.731999999999999</v>
      </c>
      <c r="M46" s="15">
        <v>71.731999999999999</v>
      </c>
      <c r="N46" s="15">
        <v>71.731999999999999</v>
      </c>
      <c r="X46" s="15" t="s">
        <v>448</v>
      </c>
      <c r="Y46" s="15">
        <v>71.732299999999995</v>
      </c>
      <c r="Z46" s="15">
        <v>71.732299999999995</v>
      </c>
      <c r="AD46" s="15">
        <v>71.731999999999999</v>
      </c>
      <c r="AH46" s="15">
        <v>71.73</v>
      </c>
      <c r="AJ46" s="15" t="s">
        <v>124</v>
      </c>
      <c r="AK46" s="15" t="s">
        <v>74</v>
      </c>
      <c r="AL46" s="15" t="s">
        <v>73</v>
      </c>
    </row>
    <row r="47" spans="1:266" s="15" customFormat="1" ht="14.25" customHeight="1" x14ac:dyDescent="0.4">
      <c r="A47" s="15">
        <v>46</v>
      </c>
      <c r="B47" s="15" t="s">
        <v>102</v>
      </c>
      <c r="C47" s="15" t="s">
        <v>103</v>
      </c>
      <c r="D47" s="15">
        <v>20233185040</v>
      </c>
      <c r="E47" s="15" t="s">
        <v>449</v>
      </c>
      <c r="F47" s="15" t="s">
        <v>187</v>
      </c>
      <c r="G47" s="15" t="s">
        <v>375</v>
      </c>
      <c r="H47" s="15" t="s">
        <v>107</v>
      </c>
      <c r="I47" s="15" t="s">
        <v>108</v>
      </c>
      <c r="J47" s="15">
        <v>341</v>
      </c>
      <c r="K47" s="15">
        <v>85.46</v>
      </c>
      <c r="L47" s="15">
        <v>71.652000000000001</v>
      </c>
      <c r="M47" s="15">
        <v>71.652000000000001</v>
      </c>
      <c r="N47" s="15">
        <v>71.652000000000001</v>
      </c>
      <c r="X47" s="15">
        <v>71.652000000000001</v>
      </c>
      <c r="Y47" s="15">
        <v>71.652000000000001</v>
      </c>
      <c r="Z47" s="15">
        <v>71.652000000000001</v>
      </c>
      <c r="AD47" s="15">
        <v>71.652000000000001</v>
      </c>
      <c r="AH47" s="15">
        <v>71.650000000000006</v>
      </c>
      <c r="AJ47" s="15" t="s">
        <v>114</v>
      </c>
      <c r="AK47" s="15" t="s">
        <v>74</v>
      </c>
      <c r="AL47" s="15" t="s">
        <v>73</v>
      </c>
    </row>
    <row r="48" spans="1:266" s="15" customFormat="1" ht="13.5" x14ac:dyDescent="0.4">
      <c r="A48" s="15">
        <v>47</v>
      </c>
      <c r="B48" s="15" t="s">
        <v>37</v>
      </c>
      <c r="C48" s="15" t="s">
        <v>49</v>
      </c>
      <c r="D48" s="15">
        <v>20233185012</v>
      </c>
      <c r="E48" s="15" t="s">
        <v>450</v>
      </c>
      <c r="F48" s="15" t="s">
        <v>40</v>
      </c>
      <c r="G48" s="15" t="s">
        <v>41</v>
      </c>
      <c r="H48" s="15" t="s">
        <v>42</v>
      </c>
      <c r="I48" s="15" t="s">
        <v>77</v>
      </c>
      <c r="J48" s="15">
        <v>336</v>
      </c>
      <c r="K48" s="15">
        <v>88.8</v>
      </c>
      <c r="L48" s="15">
        <v>71.52</v>
      </c>
      <c r="M48" s="15">
        <v>71.52</v>
      </c>
      <c r="N48" s="15">
        <f>(J48*0.2)*0.8+K48*0.2</f>
        <v>71.52000000000001</v>
      </c>
      <c r="O48" s="15" t="s">
        <v>45</v>
      </c>
      <c r="R48" s="15" t="s">
        <v>45</v>
      </c>
      <c r="U48" s="15" t="s">
        <v>45</v>
      </c>
      <c r="X48" s="15">
        <v>71.52</v>
      </c>
      <c r="Y48" s="15">
        <v>71.52</v>
      </c>
      <c r="Z48" s="15">
        <v>71.52</v>
      </c>
      <c r="AD48" s="15">
        <v>71.52</v>
      </c>
      <c r="AH48" s="15">
        <v>71.52</v>
      </c>
      <c r="AJ48" s="15" t="s">
        <v>451</v>
      </c>
      <c r="AK48" s="15" t="s">
        <v>48</v>
      </c>
      <c r="AL48" s="15" t="s">
        <v>47</v>
      </c>
    </row>
    <row r="49" spans="1:38" s="15" customFormat="1" ht="13.5" x14ac:dyDescent="0.4">
      <c r="A49" s="15">
        <v>48</v>
      </c>
      <c r="B49" s="15" t="s">
        <v>37</v>
      </c>
      <c r="C49" s="15" t="s">
        <v>56</v>
      </c>
      <c r="D49" s="15">
        <v>20233185035</v>
      </c>
      <c r="E49" s="15" t="s">
        <v>452</v>
      </c>
      <c r="F49" s="15" t="s">
        <v>40</v>
      </c>
      <c r="G49" s="15" t="s">
        <v>41</v>
      </c>
      <c r="H49" s="15" t="s">
        <v>42</v>
      </c>
      <c r="I49" s="15" t="s">
        <v>77</v>
      </c>
      <c r="J49" s="15">
        <v>334</v>
      </c>
      <c r="K49" s="15">
        <v>89.26</v>
      </c>
      <c r="L49" s="15">
        <v>71.292000000000002</v>
      </c>
      <c r="M49" s="15">
        <f>(J49*0.2*0.8)+K49*0.2</f>
        <v>71.292000000000002</v>
      </c>
      <c r="N49" s="15">
        <v>71.292000000000002</v>
      </c>
      <c r="O49" s="15" t="s">
        <v>45</v>
      </c>
      <c r="R49" s="15" t="s">
        <v>45</v>
      </c>
      <c r="U49" s="15" t="s">
        <v>45</v>
      </c>
      <c r="X49" s="15">
        <v>71.292000000000002</v>
      </c>
      <c r="Y49" s="15">
        <v>71.292000000000002</v>
      </c>
      <c r="Z49" s="15">
        <v>71.292000000000002</v>
      </c>
      <c r="AA49" s="15" t="s">
        <v>45</v>
      </c>
      <c r="AD49" s="15">
        <v>71.292000000000002</v>
      </c>
      <c r="AH49" s="15">
        <v>71.292000000000002</v>
      </c>
      <c r="AJ49" s="15" t="s">
        <v>453</v>
      </c>
      <c r="AK49" s="15" t="s">
        <v>59</v>
      </c>
      <c r="AL49" s="15" t="s">
        <v>60</v>
      </c>
    </row>
    <row r="50" spans="1:38" s="15" customFormat="1" ht="13.5" x14ac:dyDescent="0.4">
      <c r="A50" s="15">
        <v>49</v>
      </c>
      <c r="B50" s="15" t="s">
        <v>37</v>
      </c>
      <c r="C50" s="15" t="s">
        <v>49</v>
      </c>
      <c r="D50" s="15">
        <v>20233185046</v>
      </c>
      <c r="E50" s="15" t="s">
        <v>454</v>
      </c>
      <c r="F50" s="15" t="s">
        <v>40</v>
      </c>
      <c r="G50" s="15" t="s">
        <v>41</v>
      </c>
      <c r="H50" s="15" t="s">
        <v>42</v>
      </c>
      <c r="I50" s="15" t="s">
        <v>77</v>
      </c>
      <c r="J50" s="15">
        <v>336</v>
      </c>
      <c r="K50" s="15">
        <v>86.48</v>
      </c>
      <c r="L50" s="15">
        <v>71.055999999999997</v>
      </c>
      <c r="M50" s="15">
        <v>71.055999999999997</v>
      </c>
      <c r="N50" s="15">
        <f>(J50*0.2)*0.8+K50*0.2</f>
        <v>71.056000000000012</v>
      </c>
      <c r="O50" s="15" t="s">
        <v>45</v>
      </c>
      <c r="R50" s="15" t="s">
        <v>45</v>
      </c>
      <c r="U50" s="15" t="s">
        <v>45</v>
      </c>
      <c r="X50" s="15">
        <v>71.055999999999997</v>
      </c>
      <c r="Y50" s="15">
        <v>71.055999999999997</v>
      </c>
      <c r="Z50" s="15">
        <v>71.055999999999997</v>
      </c>
      <c r="AD50" s="15">
        <v>71.055999999999997</v>
      </c>
      <c r="AH50" s="15">
        <v>71.055999999999997</v>
      </c>
      <c r="AJ50" s="15" t="s">
        <v>371</v>
      </c>
      <c r="AK50" s="15" t="s">
        <v>48</v>
      </c>
      <c r="AL50" s="15" t="s">
        <v>47</v>
      </c>
    </row>
    <row r="51" spans="1:38" s="15" customFormat="1" ht="13.5" x14ac:dyDescent="0.4">
      <c r="A51" s="15">
        <v>50</v>
      </c>
      <c r="B51" s="15" t="s">
        <v>37</v>
      </c>
      <c r="C51" s="15" t="s">
        <v>64</v>
      </c>
      <c r="D51" s="15">
        <v>20233185071</v>
      </c>
      <c r="E51" s="15" t="s">
        <v>455</v>
      </c>
      <c r="F51" s="15" t="s">
        <v>66</v>
      </c>
      <c r="G51" s="15" t="s">
        <v>41</v>
      </c>
      <c r="H51" s="15" t="s">
        <v>42</v>
      </c>
      <c r="I51" s="15" t="s">
        <v>77</v>
      </c>
      <c r="J51" s="15">
        <v>328</v>
      </c>
      <c r="K51" s="15">
        <v>89.92</v>
      </c>
      <c r="L51" s="15">
        <v>70.459999999999994</v>
      </c>
      <c r="M51" s="15">
        <v>70.463999999999999</v>
      </c>
      <c r="N51" s="15">
        <f>J51*0.2*0.8+K51*0.2</f>
        <v>70.464000000000013</v>
      </c>
      <c r="X51" s="15">
        <v>70.459999999999994</v>
      </c>
      <c r="Y51" s="15">
        <v>70.463999999999999</v>
      </c>
      <c r="Z51" s="15">
        <v>70.463999999999999</v>
      </c>
      <c r="AD51" s="15">
        <v>70.463999999999999</v>
      </c>
      <c r="AH51" s="15">
        <v>70.463999999999999</v>
      </c>
      <c r="AJ51" s="15" t="s">
        <v>220</v>
      </c>
      <c r="AK51" s="15" t="s">
        <v>60</v>
      </c>
      <c r="AL51" s="15" t="s">
        <v>59</v>
      </c>
    </row>
    <row r="52" spans="1:38" s="15" customFormat="1" ht="13.5" x14ac:dyDescent="0.4">
      <c r="A52" s="15">
        <v>51</v>
      </c>
      <c r="B52" s="15" t="s">
        <v>102</v>
      </c>
      <c r="C52" s="15" t="s">
        <v>456</v>
      </c>
      <c r="D52" s="15">
        <v>20233185026</v>
      </c>
      <c r="E52" s="15" t="s">
        <v>457</v>
      </c>
      <c r="F52" s="15" t="s">
        <v>187</v>
      </c>
      <c r="G52" s="15" t="s">
        <v>375</v>
      </c>
      <c r="H52" s="15" t="s">
        <v>107</v>
      </c>
      <c r="I52" s="15" t="s">
        <v>108</v>
      </c>
      <c r="J52" s="15">
        <v>329</v>
      </c>
      <c r="K52" s="15">
        <v>87.92</v>
      </c>
      <c r="L52" s="15">
        <v>70.581999999999994</v>
      </c>
      <c r="M52" s="15">
        <v>70.581999999999994</v>
      </c>
      <c r="N52" s="15">
        <v>70.581999999999994</v>
      </c>
      <c r="X52" s="15">
        <v>70.581999999999994</v>
      </c>
      <c r="Y52" s="15">
        <v>70.581999999999994</v>
      </c>
      <c r="Z52" s="15">
        <v>70.581999999999994</v>
      </c>
      <c r="AD52" s="15">
        <v>70.224000000000004</v>
      </c>
      <c r="AH52" s="15">
        <v>70.22</v>
      </c>
      <c r="AJ52" s="15" t="s">
        <v>139</v>
      </c>
      <c r="AK52" s="15" t="s">
        <v>74</v>
      </c>
      <c r="AL52" s="15" t="s">
        <v>73</v>
      </c>
    </row>
    <row r="53" spans="1:38" s="15" customFormat="1" ht="13.5" x14ac:dyDescent="0.4">
      <c r="A53" s="15">
        <v>52</v>
      </c>
      <c r="B53" s="15" t="s">
        <v>37</v>
      </c>
      <c r="C53" s="15" t="s">
        <v>64</v>
      </c>
      <c r="D53" s="15">
        <v>20233185001</v>
      </c>
      <c r="E53" s="15" t="s">
        <v>458</v>
      </c>
      <c r="F53" s="15" t="s">
        <v>66</v>
      </c>
      <c r="G53" s="15" t="s">
        <v>41</v>
      </c>
      <c r="H53" s="15" t="s">
        <v>42</v>
      </c>
      <c r="I53" s="15" t="s">
        <v>77</v>
      </c>
      <c r="J53" s="15">
        <v>329</v>
      </c>
      <c r="K53" s="15">
        <v>86.28</v>
      </c>
      <c r="L53" s="15">
        <f>(J53*0.8)*0.2+K53*0.2</f>
        <v>69.896000000000001</v>
      </c>
      <c r="M53" s="15">
        <v>69.900000000000006</v>
      </c>
      <c r="N53" s="15">
        <f>J53*0.2*0.8+K53*0.2</f>
        <v>69.896000000000001</v>
      </c>
      <c r="O53" s="15">
        <v>0</v>
      </c>
      <c r="R53" s="15" t="s">
        <v>459</v>
      </c>
      <c r="U53" s="15">
        <v>0</v>
      </c>
      <c r="X53" s="15">
        <v>71.896000000000001</v>
      </c>
      <c r="Y53" s="15">
        <v>69.896000000000001</v>
      </c>
      <c r="Z53" s="15">
        <v>69.896000000000001</v>
      </c>
      <c r="AA53" s="15" t="s">
        <v>460</v>
      </c>
      <c r="AB53" s="15" t="s">
        <v>461</v>
      </c>
      <c r="AC53" s="15" t="s">
        <v>461</v>
      </c>
      <c r="AD53" s="15">
        <v>69.900000000000006</v>
      </c>
      <c r="AH53" s="15">
        <v>69.896000000000001</v>
      </c>
      <c r="AI53" s="15" t="s">
        <v>461</v>
      </c>
      <c r="AJ53" s="15" t="s">
        <v>224</v>
      </c>
      <c r="AK53" s="15" t="s">
        <v>60</v>
      </c>
      <c r="AL53" s="15" t="s">
        <v>59</v>
      </c>
    </row>
    <row r="54" spans="1:38" s="15" customFormat="1" ht="13.5" x14ac:dyDescent="0.4">
      <c r="A54" s="15">
        <v>53</v>
      </c>
      <c r="B54" s="15" t="s">
        <v>102</v>
      </c>
      <c r="C54" s="15" t="s">
        <v>456</v>
      </c>
      <c r="D54" s="15">
        <v>20233185092</v>
      </c>
      <c r="E54" s="15" t="s">
        <v>462</v>
      </c>
      <c r="F54" s="15" t="s">
        <v>187</v>
      </c>
      <c r="G54" s="15" t="s">
        <v>375</v>
      </c>
      <c r="H54" s="15" t="s">
        <v>107</v>
      </c>
      <c r="I54" s="15" t="s">
        <v>108</v>
      </c>
      <c r="J54" s="15">
        <v>322</v>
      </c>
      <c r="K54" s="15">
        <v>91.86</v>
      </c>
      <c r="L54" s="15">
        <v>69.891999999999996</v>
      </c>
      <c r="M54" s="15">
        <v>69.891999999999996</v>
      </c>
      <c r="N54" s="15">
        <v>69.891999999999996</v>
      </c>
      <c r="X54" s="15">
        <v>69.891999999999996</v>
      </c>
      <c r="Y54" s="15">
        <v>69.891999999999996</v>
      </c>
      <c r="Z54" s="15">
        <v>69.891999999999996</v>
      </c>
      <c r="AD54" s="15">
        <v>69.891999999999996</v>
      </c>
      <c r="AH54" s="15">
        <v>69.89</v>
      </c>
      <c r="AJ54" s="15" t="s">
        <v>463</v>
      </c>
      <c r="AK54" s="15" t="s">
        <v>74</v>
      </c>
      <c r="AL54" s="15" t="s">
        <v>73</v>
      </c>
    </row>
    <row r="55" spans="1:38" s="15" customFormat="1" ht="13.5" x14ac:dyDescent="0.4">
      <c r="A55" s="15">
        <v>54</v>
      </c>
      <c r="B55" s="15" t="s">
        <v>37</v>
      </c>
      <c r="C55" s="15" t="s">
        <v>53</v>
      </c>
      <c r="D55" s="15">
        <v>20233185086</v>
      </c>
      <c r="E55" s="15" t="s">
        <v>464</v>
      </c>
      <c r="F55" s="15" t="s">
        <v>66</v>
      </c>
      <c r="G55" s="15" t="s">
        <v>41</v>
      </c>
      <c r="H55" s="15" t="s">
        <v>42</v>
      </c>
      <c r="I55" s="15" t="s">
        <v>77</v>
      </c>
      <c r="J55" s="15">
        <v>330</v>
      </c>
      <c r="K55" s="15">
        <v>85.42</v>
      </c>
      <c r="L55" s="15">
        <v>69.884</v>
      </c>
      <c r="M55" s="15">
        <f>(J55*0.2)*0.8+K55*0.2</f>
        <v>69.884</v>
      </c>
      <c r="N55" s="15">
        <f>(J55*0.2)*0.8+K55*0.2</f>
        <v>69.884</v>
      </c>
      <c r="O55" s="15" t="s">
        <v>45</v>
      </c>
      <c r="P55" s="15" t="s">
        <v>45</v>
      </c>
      <c r="Q55" s="15" t="s">
        <v>45</v>
      </c>
      <c r="R55" s="15" t="s">
        <v>45</v>
      </c>
      <c r="S55" s="15" t="s">
        <v>45</v>
      </c>
      <c r="T55" s="15" t="s">
        <v>45</v>
      </c>
      <c r="U55" s="15" t="s">
        <v>45</v>
      </c>
      <c r="V55" s="15" t="s">
        <v>45</v>
      </c>
      <c r="W55" s="15" t="s">
        <v>45</v>
      </c>
      <c r="X55" s="15">
        <v>69.884</v>
      </c>
      <c r="Y55" s="15">
        <f>(J55*0.2)*0.8+K55*0.2</f>
        <v>69.884</v>
      </c>
      <c r="Z55" s="15">
        <f>(J55*0.2)*0.8+K55*0.2</f>
        <v>69.884</v>
      </c>
      <c r="AA55" s="15" t="s">
        <v>45</v>
      </c>
      <c r="AB55" s="15" t="s">
        <v>45</v>
      </c>
      <c r="AC55" s="15" t="s">
        <v>45</v>
      </c>
      <c r="AD55" s="15">
        <v>69.884</v>
      </c>
      <c r="AE55" s="15" t="s">
        <v>45</v>
      </c>
      <c r="AF55" s="15" t="s">
        <v>45</v>
      </c>
      <c r="AG55" s="15" t="s">
        <v>45</v>
      </c>
      <c r="AH55" s="15">
        <v>69.884</v>
      </c>
      <c r="AI55" s="15" t="s">
        <v>45</v>
      </c>
      <c r="AJ55" s="15" t="s">
        <v>197</v>
      </c>
      <c r="AK55" s="15" t="s">
        <v>47</v>
      </c>
      <c r="AL55" s="15" t="s">
        <v>48</v>
      </c>
    </row>
    <row r="56" spans="1:38" s="15" customFormat="1" ht="13.5" x14ac:dyDescent="0.4">
      <c r="A56" s="15">
        <v>55</v>
      </c>
      <c r="B56" s="15" t="s">
        <v>37</v>
      </c>
      <c r="C56" s="15" t="s">
        <v>53</v>
      </c>
      <c r="D56" s="15" t="s">
        <v>465</v>
      </c>
      <c r="E56" s="15" t="s">
        <v>466</v>
      </c>
      <c r="F56" s="15" t="s">
        <v>66</v>
      </c>
      <c r="G56" s="15" t="s">
        <v>41</v>
      </c>
      <c r="H56" s="15" t="s">
        <v>42</v>
      </c>
      <c r="I56" s="15" t="s">
        <v>77</v>
      </c>
      <c r="J56" s="15">
        <v>320</v>
      </c>
      <c r="K56" s="15">
        <v>92.54</v>
      </c>
      <c r="L56" s="15">
        <f>(J56*0.2)*0.8+K56*0.2</f>
        <v>69.707999999999998</v>
      </c>
      <c r="M56" s="15">
        <f>(J56*0.2)*0.8+K56*0.2</f>
        <v>69.707999999999998</v>
      </c>
      <c r="N56" s="15">
        <f>(J56*0.2)*0.8+K56*0.2</f>
        <v>69.707999999999998</v>
      </c>
      <c r="O56" s="15" t="s">
        <v>45</v>
      </c>
      <c r="P56" s="15" t="s">
        <v>45</v>
      </c>
      <c r="Q56" s="15" t="s">
        <v>45</v>
      </c>
      <c r="R56" s="15" t="s">
        <v>45</v>
      </c>
      <c r="S56" s="15" t="s">
        <v>45</v>
      </c>
      <c r="T56" s="15" t="s">
        <v>45</v>
      </c>
      <c r="U56" s="15" t="s">
        <v>45</v>
      </c>
      <c r="V56" s="15" t="s">
        <v>45</v>
      </c>
      <c r="W56" s="15" t="s">
        <v>45</v>
      </c>
      <c r="X56" s="15">
        <v>69.707999999999998</v>
      </c>
      <c r="Y56" s="15">
        <f>(J56*0.2)*0.8+K56*0.2</f>
        <v>69.707999999999998</v>
      </c>
      <c r="Z56" s="15">
        <f>(J56*0.2)*0.8+K56*0.2</f>
        <v>69.707999999999998</v>
      </c>
      <c r="AA56" s="15" t="s">
        <v>45</v>
      </c>
      <c r="AB56" s="15" t="s">
        <v>45</v>
      </c>
      <c r="AC56" s="15" t="s">
        <v>45</v>
      </c>
      <c r="AD56" s="15">
        <v>69.707999999999998</v>
      </c>
      <c r="AE56" s="15" t="s">
        <v>45</v>
      </c>
      <c r="AF56" s="15" t="s">
        <v>45</v>
      </c>
      <c r="AG56" s="15" t="s">
        <v>45</v>
      </c>
      <c r="AH56" s="15">
        <v>69.707999999999998</v>
      </c>
      <c r="AI56" s="15" t="s">
        <v>45</v>
      </c>
      <c r="AJ56" s="15" t="s">
        <v>46</v>
      </c>
      <c r="AK56" s="15" t="s">
        <v>47</v>
      </c>
      <c r="AL56" s="15" t="s">
        <v>48</v>
      </c>
    </row>
    <row r="57" spans="1:38" s="15" customFormat="1" ht="13.5" x14ac:dyDescent="0.4">
      <c r="A57" s="15">
        <v>56</v>
      </c>
      <c r="B57" s="15" t="s">
        <v>37</v>
      </c>
      <c r="C57" s="15" t="s">
        <v>49</v>
      </c>
      <c r="D57" s="15">
        <v>20233185073</v>
      </c>
      <c r="E57" s="15" t="s">
        <v>467</v>
      </c>
      <c r="F57" s="15" t="s">
        <v>66</v>
      </c>
      <c r="G57" s="15" t="s">
        <v>41</v>
      </c>
      <c r="H57" s="15" t="s">
        <v>42</v>
      </c>
      <c r="I57" s="15" t="s">
        <v>77</v>
      </c>
      <c r="J57" s="15">
        <v>324</v>
      </c>
      <c r="K57" s="15">
        <v>87.66</v>
      </c>
      <c r="L57" s="15">
        <v>69.372</v>
      </c>
      <c r="M57" s="15">
        <v>69.372</v>
      </c>
      <c r="N57" s="15">
        <f>(J57*0.2)*0.8+K57*0.2</f>
        <v>69.372</v>
      </c>
      <c r="O57" s="15" t="s">
        <v>45</v>
      </c>
      <c r="R57" s="15" t="s">
        <v>45</v>
      </c>
      <c r="U57" s="15" t="s">
        <v>45</v>
      </c>
      <c r="X57" s="15">
        <v>69.372</v>
      </c>
      <c r="Y57" s="15">
        <v>69.372</v>
      </c>
      <c r="Z57" s="15">
        <v>69.372</v>
      </c>
      <c r="AD57" s="15">
        <v>69.372</v>
      </c>
      <c r="AH57" s="15">
        <v>69.372</v>
      </c>
      <c r="AJ57" s="15" t="s">
        <v>176</v>
      </c>
      <c r="AK57" s="15" t="s">
        <v>48</v>
      </c>
      <c r="AL57" s="15" t="s">
        <v>47</v>
      </c>
    </row>
    <row r="58" spans="1:38" s="15" customFormat="1" ht="13.5" x14ac:dyDescent="0.4">
      <c r="A58" s="15">
        <v>57</v>
      </c>
      <c r="B58" s="15" t="s">
        <v>102</v>
      </c>
      <c r="C58" s="15" t="s">
        <v>103</v>
      </c>
      <c r="D58" s="15">
        <v>20233185051</v>
      </c>
      <c r="E58" s="15" t="s">
        <v>468</v>
      </c>
      <c r="F58" s="15" t="s">
        <v>187</v>
      </c>
      <c r="G58" s="15" t="s">
        <v>375</v>
      </c>
      <c r="H58" s="15" t="s">
        <v>107</v>
      </c>
      <c r="I58" s="15" t="s">
        <v>108</v>
      </c>
      <c r="J58" s="15">
        <v>316</v>
      </c>
      <c r="K58" s="15">
        <v>93.92</v>
      </c>
      <c r="L58" s="15">
        <v>69.343999999999994</v>
      </c>
      <c r="M58" s="15">
        <v>69.343999999999994</v>
      </c>
      <c r="N58" s="15">
        <v>69.343999999999994</v>
      </c>
      <c r="X58" s="15">
        <v>69.343999999999994</v>
      </c>
      <c r="Y58" s="15">
        <v>69.343999999999994</v>
      </c>
      <c r="Z58" s="15">
        <v>69.343999999999994</v>
      </c>
      <c r="AD58" s="15">
        <v>69.343999999999994</v>
      </c>
      <c r="AH58" s="15">
        <v>69.34</v>
      </c>
      <c r="AJ58" s="15" t="s">
        <v>433</v>
      </c>
      <c r="AK58" s="15" t="s">
        <v>74</v>
      </c>
      <c r="AL58" s="15" t="s">
        <v>73</v>
      </c>
    </row>
    <row r="59" spans="1:38" s="15" customFormat="1" ht="13.5" x14ac:dyDescent="0.4">
      <c r="A59" s="15">
        <v>58</v>
      </c>
      <c r="B59" s="15" t="s">
        <v>102</v>
      </c>
      <c r="C59" s="15" t="s">
        <v>103</v>
      </c>
      <c r="D59" s="15">
        <v>20233185049</v>
      </c>
      <c r="E59" s="15" t="s">
        <v>469</v>
      </c>
      <c r="F59" s="15" t="s">
        <v>187</v>
      </c>
      <c r="G59" s="15" t="s">
        <v>375</v>
      </c>
      <c r="H59" s="15" t="s">
        <v>107</v>
      </c>
      <c r="I59" s="15" t="s">
        <v>108</v>
      </c>
      <c r="J59" s="15">
        <v>318</v>
      </c>
      <c r="K59" s="15">
        <v>92.22</v>
      </c>
      <c r="L59" s="15">
        <v>69.323999999999998</v>
      </c>
      <c r="M59" s="15">
        <v>69.323999999999998</v>
      </c>
      <c r="N59" s="15">
        <v>69.323999999999998</v>
      </c>
      <c r="X59" s="15">
        <v>69.323999999999998</v>
      </c>
      <c r="Y59" s="15">
        <v>69.323999999999998</v>
      </c>
      <c r="Z59" s="15">
        <v>69.323999999999998</v>
      </c>
      <c r="AD59" s="15">
        <v>69.323999999999998</v>
      </c>
      <c r="AH59" s="15">
        <v>69.319999999999993</v>
      </c>
      <c r="AJ59" s="15" t="s">
        <v>205</v>
      </c>
      <c r="AK59" s="15" t="s">
        <v>74</v>
      </c>
      <c r="AL59" s="15" t="s">
        <v>73</v>
      </c>
    </row>
    <row r="60" spans="1:38" s="15" customFormat="1" ht="13.5" x14ac:dyDescent="0.4">
      <c r="A60" s="15">
        <v>59</v>
      </c>
      <c r="B60" s="15" t="s">
        <v>37</v>
      </c>
      <c r="C60" s="15" t="s">
        <v>470</v>
      </c>
      <c r="D60" s="15">
        <v>20233185039</v>
      </c>
      <c r="E60" s="15" t="s">
        <v>471</v>
      </c>
      <c r="F60" s="15" t="s">
        <v>66</v>
      </c>
      <c r="G60" s="15" t="s">
        <v>41</v>
      </c>
      <c r="H60" s="15" t="s">
        <v>42</v>
      </c>
      <c r="I60" s="15" t="s">
        <v>77</v>
      </c>
      <c r="J60" s="15">
        <v>331</v>
      </c>
      <c r="K60" s="15">
        <v>81.48</v>
      </c>
      <c r="L60" s="15">
        <v>69.256</v>
      </c>
      <c r="M60" s="15">
        <v>69.256</v>
      </c>
      <c r="N60" s="15">
        <f>J60*0.2*0.8+K60*0.2</f>
        <v>69.256000000000014</v>
      </c>
      <c r="O60" s="15" t="s">
        <v>45</v>
      </c>
      <c r="R60" s="15" t="s">
        <v>45</v>
      </c>
      <c r="U60" s="15" t="s">
        <v>45</v>
      </c>
      <c r="X60" s="15">
        <v>69.256</v>
      </c>
      <c r="Y60" s="15">
        <v>69.256</v>
      </c>
      <c r="Z60" s="15">
        <v>69.256</v>
      </c>
      <c r="AD60" s="15">
        <v>69.256</v>
      </c>
      <c r="AH60" s="15">
        <v>69.256</v>
      </c>
      <c r="AJ60" s="15" t="s">
        <v>353</v>
      </c>
      <c r="AK60" s="15" t="s">
        <v>60</v>
      </c>
      <c r="AL60" s="15" t="s">
        <v>59</v>
      </c>
    </row>
    <row r="61" spans="1:38" s="15" customFormat="1" ht="13.5" x14ac:dyDescent="0.4">
      <c r="A61" s="15">
        <v>60</v>
      </c>
      <c r="B61" s="15" t="s">
        <v>37</v>
      </c>
      <c r="C61" s="15" t="s">
        <v>472</v>
      </c>
      <c r="D61" s="15">
        <v>20233185053</v>
      </c>
      <c r="E61" s="15" t="s">
        <v>473</v>
      </c>
      <c r="F61" s="15" t="s">
        <v>40</v>
      </c>
      <c r="G61" s="15" t="s">
        <v>41</v>
      </c>
      <c r="H61" s="15" t="s">
        <v>42</v>
      </c>
      <c r="I61" s="15" t="s">
        <v>77</v>
      </c>
      <c r="J61" s="15">
        <v>317</v>
      </c>
      <c r="K61" s="15">
        <v>92.3</v>
      </c>
      <c r="L61" s="15">
        <v>69.180000000000007</v>
      </c>
      <c r="M61" s="15">
        <v>69.180000000000007</v>
      </c>
      <c r="N61" s="15">
        <f>(J61*0.2)*0.8+K61*0.2</f>
        <v>69.180000000000007</v>
      </c>
      <c r="O61" s="15" t="s">
        <v>45</v>
      </c>
      <c r="R61" s="15" t="s">
        <v>45</v>
      </c>
      <c r="U61" s="15" t="s">
        <v>45</v>
      </c>
      <c r="X61" s="15">
        <v>69.180000000000007</v>
      </c>
      <c r="Y61" s="15">
        <v>69.180000000000007</v>
      </c>
      <c r="Z61" s="15">
        <v>69.180000000000007</v>
      </c>
      <c r="AD61" s="15">
        <v>69.180000000000007</v>
      </c>
      <c r="AH61" s="15">
        <v>69.180000000000007</v>
      </c>
      <c r="AJ61" s="15" t="s">
        <v>438</v>
      </c>
      <c r="AK61" s="15" t="s">
        <v>48</v>
      </c>
      <c r="AL61" s="15" t="s">
        <v>47</v>
      </c>
    </row>
    <row r="62" spans="1:38" s="15" customFormat="1" ht="13.5" x14ac:dyDescent="0.4">
      <c r="A62" s="15">
        <v>61</v>
      </c>
      <c r="B62" s="15" t="s">
        <v>37</v>
      </c>
      <c r="C62" s="15" t="s">
        <v>69</v>
      </c>
      <c r="D62" s="15" t="s">
        <v>474</v>
      </c>
      <c r="E62" s="15" t="s">
        <v>475</v>
      </c>
      <c r="F62" s="15" t="s">
        <v>66</v>
      </c>
      <c r="G62" s="15" t="s">
        <v>41</v>
      </c>
      <c r="H62" s="15" t="s">
        <v>42</v>
      </c>
      <c r="I62" s="15" t="s">
        <v>77</v>
      </c>
      <c r="J62" s="15">
        <v>319</v>
      </c>
      <c r="K62" s="15">
        <v>89.28</v>
      </c>
      <c r="L62" s="15">
        <v>68.896000000000001</v>
      </c>
      <c r="M62" s="15">
        <f>J62*0.2*0.8+K62*0.2</f>
        <v>68.896000000000015</v>
      </c>
      <c r="N62" s="15">
        <v>68.900000000000006</v>
      </c>
      <c r="X62" s="15">
        <v>68.896000000000001</v>
      </c>
      <c r="Y62" s="15">
        <v>68.900000000000006</v>
      </c>
      <c r="Z62" s="15">
        <v>68.900000000000006</v>
      </c>
      <c r="AD62" s="15">
        <v>68.896000000000001</v>
      </c>
      <c r="AH62" s="15">
        <v>68.900000000000006</v>
      </c>
      <c r="AJ62" s="15" t="s">
        <v>317</v>
      </c>
      <c r="AK62" s="15" t="s">
        <v>73</v>
      </c>
      <c r="AL62" s="15" t="s">
        <v>74</v>
      </c>
    </row>
    <row r="63" spans="1:38" s="15" customFormat="1" ht="13.5" x14ac:dyDescent="0.4">
      <c r="A63" s="15">
        <v>62</v>
      </c>
      <c r="B63" s="15" t="s">
        <v>37</v>
      </c>
      <c r="C63" s="15" t="s">
        <v>365</v>
      </c>
      <c r="D63" s="15">
        <v>20233185055</v>
      </c>
      <c r="E63" s="15" t="s">
        <v>476</v>
      </c>
      <c r="F63" s="15" t="s">
        <v>66</v>
      </c>
      <c r="G63" s="15" t="s">
        <v>41</v>
      </c>
      <c r="H63" s="15" t="s">
        <v>42</v>
      </c>
      <c r="I63" s="15" t="s">
        <v>77</v>
      </c>
      <c r="J63" s="15">
        <v>318</v>
      </c>
      <c r="K63" s="15">
        <v>89.46</v>
      </c>
      <c r="L63" s="15">
        <v>76.53</v>
      </c>
      <c r="M63" s="15">
        <v>68.772000000000006</v>
      </c>
      <c r="N63" s="15">
        <f>J63*0.2*0.8+K63*0.2</f>
        <v>68.772000000000006</v>
      </c>
      <c r="O63" s="15" t="s">
        <v>45</v>
      </c>
      <c r="R63" s="15" t="s">
        <v>45</v>
      </c>
      <c r="U63" s="15" t="s">
        <v>45</v>
      </c>
      <c r="X63" s="15">
        <v>68.772000000000006</v>
      </c>
      <c r="Y63" s="15">
        <v>68.772000000000006</v>
      </c>
      <c r="Z63" s="15">
        <v>68.772000000000006</v>
      </c>
      <c r="AA63" s="15" t="s">
        <v>45</v>
      </c>
      <c r="AD63" s="15">
        <v>68.772000000000006</v>
      </c>
      <c r="AH63" s="15">
        <v>68.772000000000006</v>
      </c>
      <c r="AJ63" s="15" t="s">
        <v>162</v>
      </c>
      <c r="AK63" s="15" t="s">
        <v>60</v>
      </c>
      <c r="AL63" s="15" t="s">
        <v>59</v>
      </c>
    </row>
    <row r="64" spans="1:38" s="15" customFormat="1" ht="13.5" x14ac:dyDescent="0.4">
      <c r="A64" s="15">
        <v>63</v>
      </c>
      <c r="B64" s="15" t="s">
        <v>37</v>
      </c>
      <c r="C64" s="15" t="s">
        <v>53</v>
      </c>
      <c r="D64" s="15">
        <v>20233185059</v>
      </c>
      <c r="E64" s="15" t="s">
        <v>477</v>
      </c>
      <c r="F64" s="15" t="s">
        <v>40</v>
      </c>
      <c r="G64" s="15" t="s">
        <v>41</v>
      </c>
      <c r="H64" s="15" t="s">
        <v>42</v>
      </c>
      <c r="I64" s="15" t="s">
        <v>77</v>
      </c>
      <c r="J64" s="15">
        <v>317</v>
      </c>
      <c r="K64" s="15">
        <v>89.34</v>
      </c>
      <c r="L64" s="15">
        <v>68.587999999999994</v>
      </c>
      <c r="M64" s="15">
        <f>(J64*0.2)*0.8+K64*0.2</f>
        <v>68.588000000000008</v>
      </c>
      <c r="N64" s="15">
        <f>(J64*0.2)*0.8+K64*0.2</f>
        <v>68.588000000000008</v>
      </c>
      <c r="O64" s="15" t="s">
        <v>45</v>
      </c>
      <c r="P64" s="15" t="s">
        <v>45</v>
      </c>
      <c r="Q64" s="15" t="s">
        <v>45</v>
      </c>
      <c r="R64" s="15" t="s">
        <v>45</v>
      </c>
      <c r="S64" s="15" t="s">
        <v>45</v>
      </c>
      <c r="T64" s="15" t="s">
        <v>45</v>
      </c>
      <c r="U64" s="15" t="s">
        <v>45</v>
      </c>
      <c r="V64" s="15" t="s">
        <v>45</v>
      </c>
      <c r="W64" s="15" t="s">
        <v>45</v>
      </c>
      <c r="X64" s="15">
        <v>68.587999999999994</v>
      </c>
      <c r="Y64" s="15">
        <v>68.587999999999994</v>
      </c>
      <c r="Z64" s="15">
        <v>68.587999999999994</v>
      </c>
      <c r="AA64" s="15" t="s">
        <v>45</v>
      </c>
      <c r="AB64" s="15" t="s">
        <v>45</v>
      </c>
      <c r="AC64" s="15" t="s">
        <v>45</v>
      </c>
      <c r="AD64" s="15">
        <v>68.587999999999994</v>
      </c>
      <c r="AE64" s="15" t="s">
        <v>45</v>
      </c>
      <c r="AF64" s="15" t="s">
        <v>45</v>
      </c>
      <c r="AG64" s="15" t="s">
        <v>45</v>
      </c>
      <c r="AH64" s="15">
        <v>68.587999999999994</v>
      </c>
      <c r="AI64" s="15" t="s">
        <v>45</v>
      </c>
      <c r="AJ64" s="15" t="s">
        <v>201</v>
      </c>
      <c r="AK64" s="15" t="s">
        <v>47</v>
      </c>
      <c r="AL64" s="15" t="s">
        <v>48</v>
      </c>
    </row>
    <row r="65" spans="1:38" s="15" customFormat="1" ht="13.5" x14ac:dyDescent="0.4">
      <c r="A65" s="15">
        <v>64</v>
      </c>
      <c r="B65" s="15" t="s">
        <v>37</v>
      </c>
      <c r="C65" s="15" t="s">
        <v>53</v>
      </c>
      <c r="D65" s="15">
        <v>20233185003</v>
      </c>
      <c r="E65" s="15" t="s">
        <v>478</v>
      </c>
      <c r="F65" s="15" t="s">
        <v>40</v>
      </c>
      <c r="G65" s="15" t="s">
        <v>41</v>
      </c>
      <c r="H65" s="15" t="s">
        <v>42</v>
      </c>
      <c r="I65" s="15" t="s">
        <v>77</v>
      </c>
      <c r="J65" s="15">
        <v>317</v>
      </c>
      <c r="K65" s="15">
        <v>88.08</v>
      </c>
      <c r="L65" s="15">
        <v>68.335999999999999</v>
      </c>
      <c r="M65" s="15">
        <f>(J65*0.2)*0.8+K65*0.2</f>
        <v>68.336000000000013</v>
      </c>
      <c r="N65" s="15">
        <f>(J65*0.2)*0.8+K65*0.2</f>
        <v>68.336000000000013</v>
      </c>
      <c r="O65" s="15" t="s">
        <v>45</v>
      </c>
      <c r="P65" s="15" t="s">
        <v>45</v>
      </c>
      <c r="Q65" s="15" t="s">
        <v>45</v>
      </c>
      <c r="R65" s="15" t="s">
        <v>45</v>
      </c>
      <c r="S65" s="15" t="s">
        <v>45</v>
      </c>
      <c r="T65" s="15" t="s">
        <v>45</v>
      </c>
      <c r="U65" s="15" t="s">
        <v>45</v>
      </c>
      <c r="V65" s="15" t="s">
        <v>45</v>
      </c>
      <c r="W65" s="15" t="s">
        <v>45</v>
      </c>
      <c r="X65" s="15">
        <v>68.335999999999999</v>
      </c>
      <c r="Y65" s="15">
        <f>(J65*0.2)*0.8+K65*0.2</f>
        <v>68.336000000000013</v>
      </c>
      <c r="Z65" s="15">
        <f>(J65*0.2)*0.8+K65*0.2</f>
        <v>68.336000000000013</v>
      </c>
      <c r="AA65" s="15" t="s">
        <v>45</v>
      </c>
      <c r="AB65" s="15" t="s">
        <v>45</v>
      </c>
      <c r="AC65" s="15" t="s">
        <v>45</v>
      </c>
      <c r="AD65" s="15">
        <v>68.335999999999999</v>
      </c>
      <c r="AE65" s="15" t="s">
        <v>45</v>
      </c>
      <c r="AF65" s="15" t="s">
        <v>45</v>
      </c>
      <c r="AG65" s="15" t="s">
        <v>45</v>
      </c>
      <c r="AH65" s="15">
        <v>68.335999999999999</v>
      </c>
      <c r="AI65" s="15" t="s">
        <v>45</v>
      </c>
      <c r="AJ65" s="15" t="s">
        <v>436</v>
      </c>
      <c r="AK65" s="15" t="s">
        <v>47</v>
      </c>
      <c r="AL65" s="15" t="s">
        <v>48</v>
      </c>
    </row>
    <row r="66" spans="1:38" s="15" customFormat="1" ht="13.5" x14ac:dyDescent="0.4">
      <c r="A66" s="15">
        <v>65</v>
      </c>
      <c r="B66" s="15" t="s">
        <v>102</v>
      </c>
      <c r="C66" s="15" t="s">
        <v>103</v>
      </c>
      <c r="D66" s="15">
        <v>20233185037</v>
      </c>
      <c r="E66" s="15" t="s">
        <v>479</v>
      </c>
      <c r="F66" s="15" t="s">
        <v>187</v>
      </c>
      <c r="G66" s="15" t="s">
        <v>375</v>
      </c>
      <c r="H66" s="15" t="s">
        <v>107</v>
      </c>
      <c r="I66" s="15" t="s">
        <v>108</v>
      </c>
      <c r="J66" s="15">
        <v>322</v>
      </c>
      <c r="K66" s="15">
        <v>83.94</v>
      </c>
      <c r="L66" s="15">
        <v>68.308000000000007</v>
      </c>
      <c r="M66" s="15">
        <v>68.308000000000007</v>
      </c>
      <c r="N66" s="15">
        <v>68.308000000000007</v>
      </c>
      <c r="X66" s="15">
        <v>68.308000000000007</v>
      </c>
      <c r="Y66" s="15">
        <v>68.308000000000007</v>
      </c>
      <c r="Z66" s="15">
        <v>68.308000000000007</v>
      </c>
      <c r="AD66" s="15">
        <v>68.308000000000007</v>
      </c>
      <c r="AH66" s="15">
        <v>68.31</v>
      </c>
      <c r="AJ66" s="15" t="s">
        <v>247</v>
      </c>
      <c r="AK66" s="15" t="s">
        <v>74</v>
      </c>
      <c r="AL66" s="15" t="s">
        <v>73</v>
      </c>
    </row>
    <row r="67" spans="1:38" s="15" customFormat="1" ht="13.5" x14ac:dyDescent="0.4">
      <c r="A67" s="15">
        <v>66</v>
      </c>
      <c r="B67" s="15" t="s">
        <v>37</v>
      </c>
      <c r="C67" s="15" t="s">
        <v>49</v>
      </c>
      <c r="D67" s="15">
        <v>20233185075</v>
      </c>
      <c r="E67" s="15" t="s">
        <v>480</v>
      </c>
      <c r="F67" s="15" t="s">
        <v>66</v>
      </c>
      <c r="G67" s="15" t="s">
        <v>41</v>
      </c>
      <c r="H67" s="15" t="s">
        <v>42</v>
      </c>
      <c r="I67" s="15" t="s">
        <v>77</v>
      </c>
      <c r="J67" s="15">
        <v>311</v>
      </c>
      <c r="K67" s="15">
        <v>92.44</v>
      </c>
      <c r="L67" s="15">
        <v>68.248000000000005</v>
      </c>
      <c r="M67" s="15">
        <v>68.248000000000005</v>
      </c>
      <c r="N67" s="15">
        <f>(J67*0.2)*0.8+K67*0.2</f>
        <v>68.248000000000005</v>
      </c>
      <c r="O67" s="15" t="s">
        <v>45</v>
      </c>
      <c r="R67" s="15" t="s">
        <v>45</v>
      </c>
      <c r="U67" s="15" t="s">
        <v>45</v>
      </c>
      <c r="X67" s="15">
        <v>68.248000000000005</v>
      </c>
      <c r="Y67" s="15">
        <v>68.248000000000005</v>
      </c>
      <c r="Z67" s="15">
        <v>68.248000000000005</v>
      </c>
      <c r="AD67" s="15">
        <v>68.248000000000005</v>
      </c>
      <c r="AH67" s="15">
        <v>68.248000000000005</v>
      </c>
      <c r="AJ67" s="15" t="s">
        <v>52</v>
      </c>
      <c r="AK67" s="15" t="s">
        <v>48</v>
      </c>
      <c r="AL67" s="15" t="s">
        <v>47</v>
      </c>
    </row>
    <row r="68" spans="1:38" s="15" customFormat="1" ht="13.5" x14ac:dyDescent="0.4">
      <c r="A68" s="15">
        <v>67</v>
      </c>
      <c r="B68" s="15" t="s">
        <v>37</v>
      </c>
      <c r="C68" s="15" t="s">
        <v>64</v>
      </c>
      <c r="D68" s="15">
        <v>20233185087</v>
      </c>
      <c r="E68" s="15" t="s">
        <v>481</v>
      </c>
      <c r="F68" s="15" t="s">
        <v>40</v>
      </c>
      <c r="G68" s="15" t="s">
        <v>41</v>
      </c>
      <c r="H68" s="15" t="s">
        <v>42</v>
      </c>
      <c r="I68" s="15" t="s">
        <v>77</v>
      </c>
      <c r="J68" s="15">
        <v>307</v>
      </c>
      <c r="K68" s="15">
        <v>95.52</v>
      </c>
      <c r="L68" s="15">
        <v>68.224000000000004</v>
      </c>
      <c r="M68" s="15">
        <v>68.224000000000004</v>
      </c>
      <c r="N68" s="15">
        <f>J68*0.2*0.8+K68*0.2</f>
        <v>68.224000000000004</v>
      </c>
      <c r="O68" s="15" t="s">
        <v>45</v>
      </c>
      <c r="R68" s="15" t="s">
        <v>45</v>
      </c>
      <c r="U68" s="15" t="s">
        <v>45</v>
      </c>
      <c r="X68" s="15">
        <v>68.224000000000004</v>
      </c>
      <c r="Y68" s="15">
        <v>68.224000000000004</v>
      </c>
      <c r="Z68" s="15">
        <v>68.224000000000004</v>
      </c>
      <c r="AA68" s="15" t="s">
        <v>45</v>
      </c>
      <c r="AD68" s="15">
        <v>68.224000000000004</v>
      </c>
      <c r="AH68" s="15">
        <v>68.224000000000004</v>
      </c>
      <c r="AJ68" s="15" t="s">
        <v>369</v>
      </c>
      <c r="AK68" s="15" t="s">
        <v>60</v>
      </c>
      <c r="AL68" s="15" t="s">
        <v>59</v>
      </c>
    </row>
    <row r="69" spans="1:38" s="15" customFormat="1" ht="13.5" x14ac:dyDescent="0.4">
      <c r="A69" s="15">
        <v>68</v>
      </c>
      <c r="B69" s="15" t="s">
        <v>37</v>
      </c>
      <c r="C69" s="15" t="s">
        <v>122</v>
      </c>
      <c r="D69" s="15">
        <v>20233185064</v>
      </c>
      <c r="E69" s="15" t="s">
        <v>482</v>
      </c>
      <c r="F69" s="15" t="s">
        <v>40</v>
      </c>
      <c r="G69" s="15" t="s">
        <v>41</v>
      </c>
      <c r="H69" s="15" t="s">
        <v>42</v>
      </c>
      <c r="I69" s="15" t="s">
        <v>77</v>
      </c>
      <c r="J69" s="15">
        <v>324</v>
      </c>
      <c r="K69" s="15">
        <v>81.78</v>
      </c>
      <c r="L69" s="15">
        <v>68.195999999999998</v>
      </c>
      <c r="M69" s="15">
        <f>J69*0.2*0.8+K69*0.2</f>
        <v>68.195999999999998</v>
      </c>
      <c r="N69" s="15">
        <f>J69*0.2*0.8+K69*0.2</f>
        <v>68.195999999999998</v>
      </c>
      <c r="O69" s="15" t="s">
        <v>45</v>
      </c>
      <c r="P69" s="15">
        <v>0</v>
      </c>
      <c r="Q69" s="15">
        <v>0</v>
      </c>
      <c r="R69" s="15" t="s">
        <v>45</v>
      </c>
      <c r="S69" s="15">
        <v>0</v>
      </c>
      <c r="T69" s="15">
        <v>0</v>
      </c>
      <c r="U69" s="15" t="s">
        <v>45</v>
      </c>
      <c r="V69" s="15">
        <v>0</v>
      </c>
      <c r="W69" s="15">
        <v>0</v>
      </c>
      <c r="X69" s="15">
        <v>68.195999999999998</v>
      </c>
      <c r="Y69" s="15">
        <f>M69+P69+S69+V69</f>
        <v>68.195999999999998</v>
      </c>
      <c r="Z69" s="15">
        <f>N69+Q69+T69+W69</f>
        <v>68.195999999999998</v>
      </c>
      <c r="AA69" s="15" t="s">
        <v>45</v>
      </c>
      <c r="AD69" s="15">
        <v>68.195999999999998</v>
      </c>
      <c r="AE69" s="15" t="s">
        <v>45</v>
      </c>
      <c r="AF69" s="15" t="s">
        <v>45</v>
      </c>
      <c r="AG69" s="15" t="s">
        <v>45</v>
      </c>
      <c r="AH69" s="15">
        <v>68.2</v>
      </c>
      <c r="AJ69" s="15" t="s">
        <v>293</v>
      </c>
      <c r="AK69" s="15" t="s">
        <v>121</v>
      </c>
      <c r="AL69" s="15" t="s">
        <v>120</v>
      </c>
    </row>
    <row r="70" spans="1:38" s="15" customFormat="1" ht="13.5" x14ac:dyDescent="0.4">
      <c r="A70" s="15">
        <v>69</v>
      </c>
      <c r="B70" s="15" t="s">
        <v>37</v>
      </c>
      <c r="C70" s="15" t="s">
        <v>49</v>
      </c>
      <c r="D70" s="15">
        <v>20233185072</v>
      </c>
      <c r="E70" s="15" t="s">
        <v>483</v>
      </c>
      <c r="F70" s="15" t="s">
        <v>40</v>
      </c>
      <c r="G70" s="15" t="s">
        <v>41</v>
      </c>
      <c r="H70" s="15" t="s">
        <v>42</v>
      </c>
      <c r="I70" s="15" t="s">
        <v>77</v>
      </c>
      <c r="J70" s="15">
        <v>313</v>
      </c>
      <c r="K70" s="15">
        <v>90.2</v>
      </c>
      <c r="L70" s="15">
        <v>68.12</v>
      </c>
      <c r="M70" s="15">
        <v>68.12</v>
      </c>
      <c r="N70" s="15">
        <f>(J70*0.2)*0.8+K70*0.2</f>
        <v>68.12</v>
      </c>
      <c r="O70" s="15" t="s">
        <v>45</v>
      </c>
      <c r="R70" s="15" t="s">
        <v>45</v>
      </c>
      <c r="U70" s="15" t="s">
        <v>45</v>
      </c>
      <c r="X70" s="15">
        <v>68.12</v>
      </c>
      <c r="Y70" s="15">
        <v>68.12</v>
      </c>
      <c r="Z70" s="15">
        <v>68.12</v>
      </c>
      <c r="AD70" s="15">
        <v>68.12</v>
      </c>
      <c r="AH70" s="15">
        <v>68.12</v>
      </c>
      <c r="AJ70" s="15" t="s">
        <v>84</v>
      </c>
      <c r="AK70" s="15" t="s">
        <v>48</v>
      </c>
      <c r="AL70" s="15" t="s">
        <v>47</v>
      </c>
    </row>
    <row r="71" spans="1:38" s="15" customFormat="1" ht="13.5" x14ac:dyDescent="0.4">
      <c r="A71" s="15">
        <v>70</v>
      </c>
      <c r="B71" s="15" t="s">
        <v>37</v>
      </c>
      <c r="C71" s="15" t="s">
        <v>53</v>
      </c>
      <c r="D71" s="15">
        <v>20233185068</v>
      </c>
      <c r="E71" s="15" t="s">
        <v>484</v>
      </c>
      <c r="F71" s="15" t="s">
        <v>40</v>
      </c>
      <c r="G71" s="15" t="s">
        <v>41</v>
      </c>
      <c r="H71" s="15" t="s">
        <v>42</v>
      </c>
      <c r="I71" s="15" t="s">
        <v>77</v>
      </c>
      <c r="J71" s="15">
        <v>323</v>
      </c>
      <c r="K71" s="15">
        <v>81.88</v>
      </c>
      <c r="L71" s="15">
        <v>68.055999999999997</v>
      </c>
      <c r="M71" s="15">
        <f>(J71*0.2)*0.8+K71*0.2</f>
        <v>68.056000000000012</v>
      </c>
      <c r="N71" s="15">
        <f>(J71*0.2)*0.8+K71*0.2</f>
        <v>68.056000000000012</v>
      </c>
      <c r="O71" s="15" t="s">
        <v>45</v>
      </c>
      <c r="P71" s="15" t="s">
        <v>45</v>
      </c>
      <c r="Q71" s="15" t="s">
        <v>45</v>
      </c>
      <c r="R71" s="15" t="s">
        <v>45</v>
      </c>
      <c r="S71" s="15" t="s">
        <v>45</v>
      </c>
      <c r="T71" s="15" t="s">
        <v>45</v>
      </c>
      <c r="U71" s="15" t="s">
        <v>45</v>
      </c>
      <c r="V71" s="15" t="s">
        <v>45</v>
      </c>
      <c r="W71" s="15" t="s">
        <v>45</v>
      </c>
      <c r="X71" s="15">
        <v>68.055999999999997</v>
      </c>
      <c r="Y71" s="15">
        <f>(J71*0.2)*0.8+K71*0.2</f>
        <v>68.056000000000012</v>
      </c>
      <c r="Z71" s="15">
        <f>(J71*0.2)*0.8+K71*0.2</f>
        <v>68.056000000000012</v>
      </c>
      <c r="AA71" s="15" t="s">
        <v>45</v>
      </c>
      <c r="AB71" s="15" t="s">
        <v>45</v>
      </c>
      <c r="AC71" s="15" t="s">
        <v>45</v>
      </c>
      <c r="AD71" s="15">
        <v>68.055999999999997</v>
      </c>
      <c r="AE71" s="15" t="s">
        <v>45</v>
      </c>
      <c r="AF71" s="15" t="s">
        <v>45</v>
      </c>
      <c r="AG71" s="15" t="s">
        <v>45</v>
      </c>
      <c r="AH71" s="15">
        <v>68.055999999999997</v>
      </c>
      <c r="AI71" s="15" t="s">
        <v>45</v>
      </c>
      <c r="AJ71" s="15" t="s">
        <v>321</v>
      </c>
      <c r="AK71" s="15" t="s">
        <v>47</v>
      </c>
      <c r="AL71" s="15" t="s">
        <v>48</v>
      </c>
    </row>
    <row r="72" spans="1:38" s="15" customFormat="1" ht="13.5" x14ac:dyDescent="0.4">
      <c r="A72" s="15">
        <v>71</v>
      </c>
      <c r="B72" s="15" t="s">
        <v>37</v>
      </c>
      <c r="C72" s="15" t="s">
        <v>69</v>
      </c>
      <c r="D72" s="15" t="s">
        <v>485</v>
      </c>
      <c r="E72" s="15" t="s">
        <v>486</v>
      </c>
      <c r="F72" s="15" t="s">
        <v>66</v>
      </c>
      <c r="G72" s="15" t="s">
        <v>41</v>
      </c>
      <c r="H72" s="15" t="s">
        <v>42</v>
      </c>
      <c r="I72" s="15" t="s">
        <v>77</v>
      </c>
      <c r="J72" s="15">
        <v>306</v>
      </c>
      <c r="K72" s="15">
        <v>95.3</v>
      </c>
      <c r="L72" s="15">
        <v>68.02</v>
      </c>
      <c r="M72" s="15">
        <f>J72*0.2*0.8+K72*0.2</f>
        <v>68.02000000000001</v>
      </c>
      <c r="N72" s="15">
        <v>68.02</v>
      </c>
      <c r="X72" s="15">
        <v>68.02</v>
      </c>
      <c r="Y72" s="15">
        <v>68.02</v>
      </c>
      <c r="Z72" s="15">
        <v>68.02</v>
      </c>
      <c r="AD72" s="15">
        <v>68.02</v>
      </c>
      <c r="AH72" s="15">
        <v>68.02</v>
      </c>
      <c r="AJ72" s="15" t="s">
        <v>227</v>
      </c>
      <c r="AK72" s="15" t="s">
        <v>73</v>
      </c>
      <c r="AL72" s="15" t="s">
        <v>74</v>
      </c>
    </row>
    <row r="73" spans="1:38" s="15" customFormat="1" ht="13.5" x14ac:dyDescent="0.4">
      <c r="A73" s="15">
        <v>72</v>
      </c>
      <c r="B73" s="15" t="s">
        <v>37</v>
      </c>
      <c r="C73" s="15" t="s">
        <v>56</v>
      </c>
      <c r="D73" s="15">
        <v>20233185013</v>
      </c>
      <c r="E73" s="15" t="s">
        <v>487</v>
      </c>
      <c r="F73" s="15" t="s">
        <v>40</v>
      </c>
      <c r="G73" s="15" t="s">
        <v>41</v>
      </c>
      <c r="H73" s="15" t="s">
        <v>42</v>
      </c>
      <c r="I73" s="15" t="s">
        <v>77</v>
      </c>
      <c r="J73" s="15">
        <v>317</v>
      </c>
      <c r="K73" s="15">
        <v>85.6</v>
      </c>
      <c r="L73" s="15">
        <v>67.84</v>
      </c>
      <c r="M73" s="15">
        <f>(J73*0.2*0.8)+K73*0.2</f>
        <v>67.84</v>
      </c>
      <c r="N73" s="15">
        <v>67.84</v>
      </c>
      <c r="O73" s="15" t="s">
        <v>45</v>
      </c>
      <c r="R73" s="15" t="s">
        <v>45</v>
      </c>
      <c r="U73" s="15" t="s">
        <v>45</v>
      </c>
      <c r="X73" s="15">
        <v>67.84</v>
      </c>
      <c r="Y73" s="15">
        <v>67.84</v>
      </c>
      <c r="Z73" s="15">
        <v>67.84</v>
      </c>
      <c r="AA73" s="15" t="s">
        <v>45</v>
      </c>
      <c r="AD73" s="15">
        <v>67.84</v>
      </c>
      <c r="AH73" s="15">
        <v>67.84</v>
      </c>
      <c r="AJ73" s="15" t="s">
        <v>488</v>
      </c>
      <c r="AK73" s="15" t="s">
        <v>59</v>
      </c>
      <c r="AL73" s="15" t="s">
        <v>60</v>
      </c>
    </row>
    <row r="74" spans="1:38" s="15" customFormat="1" ht="13.5" x14ac:dyDescent="0.4">
      <c r="A74" s="15">
        <v>73</v>
      </c>
      <c r="B74" s="15" t="s">
        <v>37</v>
      </c>
      <c r="C74" s="15" t="s">
        <v>53</v>
      </c>
      <c r="D74" s="15">
        <v>20233185011</v>
      </c>
      <c r="E74" s="15" t="s">
        <v>489</v>
      </c>
      <c r="F74" s="15" t="s">
        <v>66</v>
      </c>
      <c r="G74" s="15" t="s">
        <v>41</v>
      </c>
      <c r="H74" s="15" t="s">
        <v>42</v>
      </c>
      <c r="I74" s="15" t="s">
        <v>77</v>
      </c>
      <c r="J74" s="15">
        <v>310</v>
      </c>
      <c r="K74" s="15">
        <v>90.9</v>
      </c>
      <c r="L74" s="15">
        <v>67.78</v>
      </c>
      <c r="M74" s="15">
        <f>(J74*0.2)*0.8+K74*0.2</f>
        <v>67.78</v>
      </c>
      <c r="N74" s="15">
        <f>(J74*0.2)*0.8+K74*0.2</f>
        <v>67.78</v>
      </c>
      <c r="O74" s="15" t="s">
        <v>45</v>
      </c>
      <c r="P74" s="15" t="s">
        <v>45</v>
      </c>
      <c r="Q74" s="15" t="s">
        <v>45</v>
      </c>
      <c r="R74" s="15" t="s">
        <v>45</v>
      </c>
      <c r="S74" s="15" t="s">
        <v>45</v>
      </c>
      <c r="T74" s="15" t="s">
        <v>45</v>
      </c>
      <c r="U74" s="15" t="s">
        <v>45</v>
      </c>
      <c r="V74" s="15" t="s">
        <v>45</v>
      </c>
      <c r="W74" s="15" t="s">
        <v>45</v>
      </c>
      <c r="X74" s="15">
        <v>67.78</v>
      </c>
      <c r="Y74" s="15">
        <v>67.78</v>
      </c>
      <c r="Z74" s="15">
        <v>67.78</v>
      </c>
      <c r="AA74" s="15" t="s">
        <v>45</v>
      </c>
      <c r="AB74" s="15" t="s">
        <v>45</v>
      </c>
      <c r="AC74" s="15" t="s">
        <v>45</v>
      </c>
      <c r="AD74" s="15">
        <v>67.78</v>
      </c>
      <c r="AE74" s="15" t="s">
        <v>45</v>
      </c>
      <c r="AF74" s="15" t="s">
        <v>45</v>
      </c>
      <c r="AG74" s="15" t="s">
        <v>45</v>
      </c>
      <c r="AH74" s="15">
        <v>67.78</v>
      </c>
      <c r="AI74" s="15" t="s">
        <v>45</v>
      </c>
      <c r="AJ74" s="15" t="s">
        <v>55</v>
      </c>
      <c r="AK74" s="15" t="s">
        <v>47</v>
      </c>
      <c r="AL74" s="15" t="s">
        <v>48</v>
      </c>
    </row>
    <row r="75" spans="1:38" s="15" customFormat="1" ht="13.5" x14ac:dyDescent="0.4">
      <c r="A75" s="15">
        <v>74</v>
      </c>
      <c r="B75" s="15" t="s">
        <v>37</v>
      </c>
      <c r="C75" s="15" t="s">
        <v>69</v>
      </c>
      <c r="D75" s="15" t="s">
        <v>490</v>
      </c>
      <c r="E75" s="15" t="s">
        <v>491</v>
      </c>
      <c r="F75" s="15" t="s">
        <v>66</v>
      </c>
      <c r="G75" s="15" t="s">
        <v>41</v>
      </c>
      <c r="H75" s="15" t="s">
        <v>42</v>
      </c>
      <c r="I75" s="15" t="s">
        <v>77</v>
      </c>
      <c r="J75" s="15">
        <v>308</v>
      </c>
      <c r="K75" s="15">
        <v>90.62</v>
      </c>
      <c r="L75" s="15">
        <v>67.403999999999996</v>
      </c>
      <c r="M75" s="15">
        <f>J75*0.2*0.8+K75*0.2</f>
        <v>67.403999999999996</v>
      </c>
      <c r="N75" s="15">
        <v>67.400000000000006</v>
      </c>
      <c r="X75" s="15">
        <v>67.403999999999996</v>
      </c>
      <c r="Y75" s="15">
        <v>67.400000000000006</v>
      </c>
      <c r="Z75" s="15">
        <v>67.400000000000006</v>
      </c>
      <c r="AD75" s="15">
        <v>67.403999999999996</v>
      </c>
      <c r="AH75" s="15">
        <v>67.400000000000006</v>
      </c>
      <c r="AJ75" s="15" t="s">
        <v>326</v>
      </c>
      <c r="AK75" s="15" t="s">
        <v>73</v>
      </c>
      <c r="AL75" s="15" t="s">
        <v>74</v>
      </c>
    </row>
    <row r="76" spans="1:38" s="15" customFormat="1" ht="13.5" x14ac:dyDescent="0.4">
      <c r="A76" s="15">
        <v>75</v>
      </c>
      <c r="B76" s="15" t="s">
        <v>37</v>
      </c>
      <c r="C76" s="15" t="s">
        <v>53</v>
      </c>
      <c r="D76" s="15">
        <v>20233185045</v>
      </c>
      <c r="E76" s="15" t="s">
        <v>492</v>
      </c>
      <c r="F76" s="15" t="s">
        <v>40</v>
      </c>
      <c r="G76" s="15" t="s">
        <v>41</v>
      </c>
      <c r="H76" s="15" t="s">
        <v>42</v>
      </c>
      <c r="I76" s="15" t="s">
        <v>77</v>
      </c>
      <c r="J76" s="15">
        <v>306</v>
      </c>
      <c r="K76" s="15">
        <v>91.42</v>
      </c>
      <c r="L76" s="15">
        <v>67.244</v>
      </c>
      <c r="M76" s="15">
        <f>(J76*0.2)*0.8+K76*0.2</f>
        <v>67.244000000000014</v>
      </c>
      <c r="N76" s="15">
        <f>(J76*0.2)*0.8+K76*0.2</f>
        <v>67.244000000000014</v>
      </c>
      <c r="O76" s="15" t="s">
        <v>45</v>
      </c>
      <c r="P76" s="15" t="s">
        <v>45</v>
      </c>
      <c r="Q76" s="15" t="s">
        <v>45</v>
      </c>
      <c r="R76" s="15" t="s">
        <v>45</v>
      </c>
      <c r="S76" s="15" t="s">
        <v>45</v>
      </c>
      <c r="T76" s="15" t="s">
        <v>45</v>
      </c>
      <c r="U76" s="15" t="s">
        <v>45</v>
      </c>
      <c r="V76" s="15" t="s">
        <v>45</v>
      </c>
      <c r="W76" s="15" t="s">
        <v>45</v>
      </c>
      <c r="X76" s="15">
        <v>67.244</v>
      </c>
      <c r="Y76" s="15">
        <v>67.244</v>
      </c>
      <c r="Z76" s="15">
        <v>67.244</v>
      </c>
      <c r="AA76" s="15" t="s">
        <v>45</v>
      </c>
      <c r="AB76" s="15" t="s">
        <v>45</v>
      </c>
      <c r="AC76" s="15" t="s">
        <v>45</v>
      </c>
      <c r="AD76" s="15">
        <v>67.244</v>
      </c>
      <c r="AE76" s="15" t="s">
        <v>45</v>
      </c>
      <c r="AF76" s="15" t="s">
        <v>45</v>
      </c>
      <c r="AG76" s="15" t="s">
        <v>45</v>
      </c>
      <c r="AH76" s="15">
        <v>67.244</v>
      </c>
      <c r="AI76" s="15" t="s">
        <v>45</v>
      </c>
      <c r="AJ76" s="15" t="s">
        <v>55</v>
      </c>
      <c r="AK76" s="15" t="s">
        <v>47</v>
      </c>
      <c r="AL76" s="15" t="s">
        <v>48</v>
      </c>
    </row>
    <row r="77" spans="1:38" s="15" customFormat="1" ht="13.5" x14ac:dyDescent="0.4">
      <c r="A77" s="15">
        <v>76</v>
      </c>
      <c r="B77" s="15" t="s">
        <v>37</v>
      </c>
      <c r="C77" s="15" t="s">
        <v>56</v>
      </c>
      <c r="D77" s="15">
        <v>20233185050</v>
      </c>
      <c r="E77" s="15" t="s">
        <v>493</v>
      </c>
      <c r="F77" s="15" t="s">
        <v>66</v>
      </c>
      <c r="G77" s="15" t="s">
        <v>41</v>
      </c>
      <c r="H77" s="15" t="s">
        <v>42</v>
      </c>
      <c r="I77" s="15" t="s">
        <v>77</v>
      </c>
      <c r="J77" s="15">
        <v>310</v>
      </c>
      <c r="K77" s="15">
        <v>87.44</v>
      </c>
      <c r="L77" s="15">
        <v>67.087999999999994</v>
      </c>
      <c r="M77" s="15">
        <f>(J77*0.2*0.8)+K77*0.2</f>
        <v>67.087999999999994</v>
      </c>
      <c r="N77" s="15">
        <v>67.087999999999994</v>
      </c>
      <c r="O77" s="15" t="s">
        <v>45</v>
      </c>
      <c r="R77" s="15" t="s">
        <v>45</v>
      </c>
      <c r="U77" s="15" t="s">
        <v>45</v>
      </c>
      <c r="X77" s="15">
        <v>67.087999999999994</v>
      </c>
      <c r="Y77" s="15">
        <v>67.087999999999994</v>
      </c>
      <c r="Z77" s="15">
        <v>67.087999999999994</v>
      </c>
      <c r="AA77" s="15" t="s">
        <v>45</v>
      </c>
      <c r="AD77" s="15">
        <v>67.087999999999994</v>
      </c>
      <c r="AH77" s="15">
        <v>67.087999999999994</v>
      </c>
      <c r="AJ77" s="15" t="s">
        <v>239</v>
      </c>
      <c r="AK77" s="15" t="s">
        <v>59</v>
      </c>
      <c r="AL77" s="15" t="s">
        <v>60</v>
      </c>
    </row>
    <row r="78" spans="1:38" s="15" customFormat="1" ht="13.5" x14ac:dyDescent="0.4">
      <c r="A78" s="15">
        <v>77</v>
      </c>
      <c r="B78" s="15" t="s">
        <v>37</v>
      </c>
      <c r="C78" s="15" t="s">
        <v>56</v>
      </c>
      <c r="D78" s="15">
        <v>20233185042</v>
      </c>
      <c r="E78" s="15" t="s">
        <v>494</v>
      </c>
      <c r="F78" s="15" t="s">
        <v>66</v>
      </c>
      <c r="G78" s="15" t="s">
        <v>41</v>
      </c>
      <c r="H78" s="15" t="s">
        <v>42</v>
      </c>
      <c r="I78" s="15" t="s">
        <v>77</v>
      </c>
      <c r="J78" s="15">
        <v>304</v>
      </c>
      <c r="K78" s="15">
        <v>92.2</v>
      </c>
      <c r="L78" s="15">
        <v>67.08</v>
      </c>
      <c r="M78" s="15">
        <f>(J78*0.2*0.8)+K78*0.2</f>
        <v>67.080000000000013</v>
      </c>
      <c r="N78" s="15">
        <v>67.08</v>
      </c>
      <c r="O78" s="15" t="s">
        <v>45</v>
      </c>
      <c r="R78" s="15" t="s">
        <v>45</v>
      </c>
      <c r="U78" s="15" t="s">
        <v>45</v>
      </c>
      <c r="X78" s="15">
        <v>67.08</v>
      </c>
      <c r="Y78" s="15">
        <v>67.08</v>
      </c>
      <c r="Z78" s="15">
        <v>67.08</v>
      </c>
      <c r="AA78" s="15" t="s">
        <v>45</v>
      </c>
      <c r="AD78" s="15">
        <v>67.08</v>
      </c>
      <c r="AH78" s="15">
        <v>67.08</v>
      </c>
      <c r="AJ78" s="15" t="s">
        <v>398</v>
      </c>
      <c r="AK78" s="15" t="s">
        <v>59</v>
      </c>
      <c r="AL78" s="15" t="s">
        <v>60</v>
      </c>
    </row>
    <row r="79" spans="1:38" s="15" customFormat="1" ht="13.5" x14ac:dyDescent="0.4">
      <c r="A79" s="15">
        <v>78</v>
      </c>
      <c r="B79" s="15" t="s">
        <v>37</v>
      </c>
      <c r="C79" s="15" t="s">
        <v>53</v>
      </c>
      <c r="D79" s="15">
        <v>20233185069</v>
      </c>
      <c r="E79" s="15" t="s">
        <v>495</v>
      </c>
      <c r="F79" s="15" t="s">
        <v>40</v>
      </c>
      <c r="G79" s="15" t="s">
        <v>41</v>
      </c>
      <c r="H79" s="15" t="s">
        <v>42</v>
      </c>
      <c r="I79" s="15" t="s">
        <v>77</v>
      </c>
      <c r="J79" s="15">
        <v>305</v>
      </c>
      <c r="K79" s="15">
        <v>89.26</v>
      </c>
      <c r="L79" s="15">
        <v>66.652000000000001</v>
      </c>
      <c r="M79" s="15">
        <f>(J79*0.2)*0.8+K79*0.2</f>
        <v>66.652000000000001</v>
      </c>
      <c r="N79" s="15">
        <f>(J79*0.2)*0.8+K79*0.2</f>
        <v>66.652000000000001</v>
      </c>
      <c r="O79" s="15" t="s">
        <v>45</v>
      </c>
      <c r="P79" s="15" t="s">
        <v>45</v>
      </c>
      <c r="Q79" s="15" t="s">
        <v>45</v>
      </c>
      <c r="R79" s="15" t="s">
        <v>45</v>
      </c>
      <c r="S79" s="15" t="s">
        <v>45</v>
      </c>
      <c r="T79" s="15" t="s">
        <v>45</v>
      </c>
      <c r="U79" s="15" t="s">
        <v>45</v>
      </c>
      <c r="V79" s="15" t="s">
        <v>45</v>
      </c>
      <c r="W79" s="15" t="s">
        <v>45</v>
      </c>
      <c r="X79" s="15">
        <v>66.652000000000001</v>
      </c>
      <c r="Y79" s="15">
        <f>(J79*0.2)*0.8+K79*0.2</f>
        <v>66.652000000000001</v>
      </c>
      <c r="Z79" s="15">
        <f>(J79*0.2)*0.8+K79*0.2</f>
        <v>66.652000000000001</v>
      </c>
      <c r="AA79" s="15" t="s">
        <v>45</v>
      </c>
      <c r="AB79" s="15" t="s">
        <v>45</v>
      </c>
      <c r="AC79" s="15" t="s">
        <v>45</v>
      </c>
      <c r="AD79" s="15">
        <v>66.652000000000001</v>
      </c>
      <c r="AE79" s="15" t="s">
        <v>45</v>
      </c>
      <c r="AF79" s="15" t="s">
        <v>45</v>
      </c>
      <c r="AG79" s="15" t="s">
        <v>45</v>
      </c>
      <c r="AH79" s="15">
        <v>66.652000000000001</v>
      </c>
      <c r="AI79" s="15" t="s">
        <v>45</v>
      </c>
      <c r="AJ79" s="15" t="s">
        <v>94</v>
      </c>
      <c r="AK79" s="15" t="s">
        <v>47</v>
      </c>
      <c r="AL79" s="15" t="s">
        <v>48</v>
      </c>
    </row>
    <row r="80" spans="1:38" s="15" customFormat="1" ht="13.5" x14ac:dyDescent="0.4">
      <c r="A80" s="15">
        <v>79</v>
      </c>
      <c r="B80" s="15" t="s">
        <v>37</v>
      </c>
      <c r="C80" s="15" t="s">
        <v>64</v>
      </c>
      <c r="D80" s="15">
        <v>20233185080</v>
      </c>
      <c r="E80" s="15" t="s">
        <v>496</v>
      </c>
      <c r="F80" s="15" t="s">
        <v>40</v>
      </c>
      <c r="G80" s="15" t="s">
        <v>41</v>
      </c>
      <c r="H80" s="15" t="s">
        <v>42</v>
      </c>
      <c r="I80" s="15" t="s">
        <v>77</v>
      </c>
      <c r="J80" s="15">
        <v>300</v>
      </c>
      <c r="K80" s="15">
        <v>92.82</v>
      </c>
      <c r="L80" s="15">
        <v>66.563999999999993</v>
      </c>
      <c r="M80" s="15">
        <v>66.563999999999993</v>
      </c>
      <c r="N80" s="15">
        <f>J80*0.2*0.8+K80*0.2</f>
        <v>66.563999999999993</v>
      </c>
      <c r="O80" s="15" t="s">
        <v>45</v>
      </c>
      <c r="R80" s="15" t="s">
        <v>45</v>
      </c>
      <c r="U80" s="15" t="s">
        <v>45</v>
      </c>
      <c r="X80" s="15">
        <v>66.563999999999993</v>
      </c>
      <c r="Y80" s="15">
        <v>66.563999999999993</v>
      </c>
      <c r="Z80" s="15">
        <v>66.563999999999993</v>
      </c>
      <c r="AA80" s="15" t="s">
        <v>45</v>
      </c>
      <c r="AD80" s="15">
        <v>66.563999999999993</v>
      </c>
      <c r="AH80" s="15">
        <v>66.563999999999993</v>
      </c>
      <c r="AJ80" s="15" t="s">
        <v>199</v>
      </c>
      <c r="AK80" s="15" t="s">
        <v>60</v>
      </c>
      <c r="AL80" s="15" t="s">
        <v>59</v>
      </c>
    </row>
    <row r="81" spans="1:38" s="15" customFormat="1" ht="13.5" x14ac:dyDescent="0.4">
      <c r="A81" s="15">
        <v>80</v>
      </c>
      <c r="B81" s="15" t="s">
        <v>37</v>
      </c>
      <c r="C81" s="15" t="s">
        <v>53</v>
      </c>
      <c r="D81" s="15">
        <v>20233185036</v>
      </c>
      <c r="E81" s="15" t="s">
        <v>497</v>
      </c>
      <c r="F81" s="15" t="s">
        <v>40</v>
      </c>
      <c r="G81" s="15" t="s">
        <v>41</v>
      </c>
      <c r="H81" s="15" t="s">
        <v>42</v>
      </c>
      <c r="I81" s="15" t="s">
        <v>77</v>
      </c>
      <c r="J81" s="15">
        <v>309</v>
      </c>
      <c r="K81" s="15">
        <v>85.04</v>
      </c>
      <c r="L81" s="15">
        <v>66.447999999999993</v>
      </c>
      <c r="M81" s="15">
        <f>(J81*0.2)*0.8+K81*0.2</f>
        <v>66.448000000000008</v>
      </c>
      <c r="N81" s="15">
        <f>(J81*0.2)*0.8+K81*0.2</f>
        <v>66.448000000000008</v>
      </c>
      <c r="O81" s="15" t="s">
        <v>45</v>
      </c>
      <c r="P81" s="15" t="s">
        <v>45</v>
      </c>
      <c r="Q81" s="15" t="s">
        <v>45</v>
      </c>
      <c r="R81" s="15" t="s">
        <v>45</v>
      </c>
      <c r="S81" s="15" t="s">
        <v>45</v>
      </c>
      <c r="T81" s="15" t="s">
        <v>45</v>
      </c>
      <c r="U81" s="15" t="s">
        <v>45</v>
      </c>
      <c r="V81" s="15" t="s">
        <v>45</v>
      </c>
      <c r="W81" s="15" t="s">
        <v>45</v>
      </c>
      <c r="X81" s="15">
        <v>66.447999999999993</v>
      </c>
      <c r="Y81" s="15">
        <f>(J81*0.2)*0.8+K81*0.2</f>
        <v>66.448000000000008</v>
      </c>
      <c r="Z81" s="15">
        <f>(J81*0.2)*0.8+K81*0.2</f>
        <v>66.448000000000008</v>
      </c>
      <c r="AA81" s="15" t="s">
        <v>45</v>
      </c>
      <c r="AB81" s="15" t="s">
        <v>45</v>
      </c>
      <c r="AC81" s="15" t="s">
        <v>45</v>
      </c>
      <c r="AD81" s="15">
        <v>66.447999999999993</v>
      </c>
      <c r="AE81" s="15" t="s">
        <v>45</v>
      </c>
      <c r="AF81" s="15" t="s">
        <v>45</v>
      </c>
      <c r="AG81" s="15" t="s">
        <v>45</v>
      </c>
      <c r="AH81" s="15">
        <v>66.447999999999993</v>
      </c>
      <c r="AI81" s="15" t="s">
        <v>45</v>
      </c>
      <c r="AJ81" s="15" t="s">
        <v>257</v>
      </c>
      <c r="AK81" s="15" t="s">
        <v>47</v>
      </c>
      <c r="AL81" s="15" t="s">
        <v>48</v>
      </c>
    </row>
    <row r="82" spans="1:38" s="15" customFormat="1" ht="13.5" x14ac:dyDescent="0.4">
      <c r="A82" s="15">
        <v>81</v>
      </c>
      <c r="B82" s="15" t="s">
        <v>102</v>
      </c>
      <c r="C82" s="15" t="s">
        <v>103</v>
      </c>
      <c r="D82" s="15">
        <v>20233185033</v>
      </c>
      <c r="E82" s="15" t="s">
        <v>498</v>
      </c>
      <c r="F82" s="15" t="s">
        <v>187</v>
      </c>
      <c r="G82" s="15" t="s">
        <v>375</v>
      </c>
      <c r="H82" s="15" t="s">
        <v>107</v>
      </c>
      <c r="I82" s="15" t="s">
        <v>108</v>
      </c>
      <c r="J82" s="15">
        <v>296</v>
      </c>
      <c r="K82" s="15">
        <v>95.3</v>
      </c>
      <c r="L82" s="15">
        <v>66.42</v>
      </c>
      <c r="M82" s="15">
        <v>66.42</v>
      </c>
      <c r="N82" s="15">
        <v>66.42</v>
      </c>
      <c r="X82" s="15">
        <v>66.42</v>
      </c>
      <c r="Y82" s="15">
        <v>66.42</v>
      </c>
      <c r="Z82" s="15">
        <v>66.42</v>
      </c>
      <c r="AD82" s="15">
        <v>66.42</v>
      </c>
      <c r="AH82" s="15">
        <v>66.42</v>
      </c>
      <c r="AJ82" s="15" t="s">
        <v>288</v>
      </c>
      <c r="AK82" s="15" t="s">
        <v>74</v>
      </c>
      <c r="AL82" s="15" t="s">
        <v>73</v>
      </c>
    </row>
    <row r="83" spans="1:38" s="15" customFormat="1" ht="13.5" x14ac:dyDescent="0.4">
      <c r="A83" s="15">
        <v>82</v>
      </c>
      <c r="B83" s="15" t="s">
        <v>102</v>
      </c>
      <c r="C83" s="15" t="s">
        <v>103</v>
      </c>
      <c r="D83" s="15">
        <v>20233185088</v>
      </c>
      <c r="E83" s="15" t="s">
        <v>499</v>
      </c>
      <c r="F83" s="15" t="s">
        <v>187</v>
      </c>
      <c r="G83" s="15" t="s">
        <v>375</v>
      </c>
      <c r="H83" s="15" t="s">
        <v>107</v>
      </c>
      <c r="I83" s="15" t="s">
        <v>108</v>
      </c>
      <c r="J83" s="15">
        <v>306</v>
      </c>
      <c r="K83" s="15">
        <v>87.12</v>
      </c>
      <c r="L83" s="15">
        <v>66.384</v>
      </c>
      <c r="M83" s="15">
        <v>66.384</v>
      </c>
      <c r="N83" s="15">
        <v>66.384</v>
      </c>
      <c r="X83" s="15" t="s">
        <v>500</v>
      </c>
      <c r="Y83" s="15">
        <v>66.384</v>
      </c>
      <c r="Z83" s="15">
        <v>66.384</v>
      </c>
      <c r="AD83" s="15">
        <v>66.384</v>
      </c>
      <c r="AH83" s="15">
        <v>66.38</v>
      </c>
      <c r="AJ83" s="15" t="s">
        <v>124</v>
      </c>
      <c r="AK83" s="15" t="s">
        <v>74</v>
      </c>
      <c r="AL83" s="15" t="s">
        <v>73</v>
      </c>
    </row>
    <row r="84" spans="1:38" s="15" customFormat="1" ht="13.5" x14ac:dyDescent="0.4">
      <c r="A84" s="15">
        <v>83</v>
      </c>
      <c r="B84" s="15" t="s">
        <v>37</v>
      </c>
      <c r="C84" s="15" t="s">
        <v>56</v>
      </c>
      <c r="D84" s="15">
        <v>20233185093</v>
      </c>
      <c r="E84" s="15" t="s">
        <v>501</v>
      </c>
      <c r="F84" s="15" t="s">
        <v>40</v>
      </c>
      <c r="G84" s="15" t="s">
        <v>41</v>
      </c>
      <c r="H84" s="15" t="s">
        <v>42</v>
      </c>
      <c r="I84" s="15" t="s">
        <v>77</v>
      </c>
      <c r="J84" s="15">
        <v>303</v>
      </c>
      <c r="K84" s="15">
        <v>89.12</v>
      </c>
      <c r="L84" s="15">
        <v>66.304000000000002</v>
      </c>
      <c r="M84" s="15">
        <f>(J84*0.2*0.8)+K84*0.2</f>
        <v>66.304000000000002</v>
      </c>
      <c r="N84" s="15">
        <v>66.304000000000002</v>
      </c>
      <c r="O84" s="15" t="s">
        <v>45</v>
      </c>
      <c r="R84" s="15" t="s">
        <v>45</v>
      </c>
      <c r="U84" s="15" t="s">
        <v>45</v>
      </c>
      <c r="X84" s="15">
        <v>66.304000000000002</v>
      </c>
      <c r="Y84" s="15">
        <v>66.304000000000002</v>
      </c>
      <c r="Z84" s="15">
        <v>66.304000000000002</v>
      </c>
      <c r="AD84" s="15">
        <v>66.304000000000002</v>
      </c>
      <c r="AH84" s="15">
        <v>66.304000000000002</v>
      </c>
      <c r="AJ84" s="15" t="s">
        <v>156</v>
      </c>
      <c r="AK84" s="15" t="s">
        <v>59</v>
      </c>
      <c r="AL84" s="15" t="s">
        <v>60</v>
      </c>
    </row>
    <row r="85" spans="1:38" s="15" customFormat="1" ht="13.5" x14ac:dyDescent="0.4">
      <c r="A85" s="15">
        <v>84</v>
      </c>
      <c r="B85" s="15" t="s">
        <v>37</v>
      </c>
      <c r="C85" s="15" t="s">
        <v>53</v>
      </c>
      <c r="D85" s="15">
        <v>20233185010</v>
      </c>
      <c r="E85" s="15" t="s">
        <v>502</v>
      </c>
      <c r="F85" s="15" t="s">
        <v>66</v>
      </c>
      <c r="G85" s="15" t="s">
        <v>41</v>
      </c>
      <c r="H85" s="15" t="s">
        <v>42</v>
      </c>
      <c r="I85" s="15" t="s">
        <v>77</v>
      </c>
      <c r="J85" s="15">
        <v>304</v>
      </c>
      <c r="K85" s="15">
        <v>86.26</v>
      </c>
      <c r="L85" s="15">
        <v>65.891999999999996</v>
      </c>
      <c r="M85" s="15">
        <f>(J85*0.2)*0.8+K85*0.2</f>
        <v>65.89200000000001</v>
      </c>
      <c r="N85" s="15">
        <f>(J85*0.2)*0.8+K85*0.2</f>
        <v>65.89200000000001</v>
      </c>
      <c r="O85" s="15" t="s">
        <v>45</v>
      </c>
      <c r="P85" s="15" t="s">
        <v>45</v>
      </c>
      <c r="Q85" s="15" t="s">
        <v>45</v>
      </c>
      <c r="R85" s="15" t="s">
        <v>45</v>
      </c>
      <c r="S85" s="15" t="s">
        <v>45</v>
      </c>
      <c r="T85" s="15" t="s">
        <v>45</v>
      </c>
      <c r="U85" s="15" t="s">
        <v>45</v>
      </c>
      <c r="V85" s="15" t="s">
        <v>45</v>
      </c>
      <c r="W85" s="15" t="s">
        <v>45</v>
      </c>
      <c r="X85" s="15">
        <v>65.891999999999996</v>
      </c>
      <c r="Y85" s="15">
        <f>(J85*0.2)*0.8+K85*0.2</f>
        <v>65.89200000000001</v>
      </c>
      <c r="Z85" s="15">
        <f>(J85*0.2)*0.8+K85*0.2</f>
        <v>65.89200000000001</v>
      </c>
      <c r="AA85" s="15" t="s">
        <v>45</v>
      </c>
      <c r="AB85" s="15" t="s">
        <v>45</v>
      </c>
      <c r="AC85" s="15" t="s">
        <v>45</v>
      </c>
      <c r="AD85" s="15">
        <v>65.891999999999996</v>
      </c>
      <c r="AE85" s="15" t="s">
        <v>45</v>
      </c>
      <c r="AF85" s="15" t="s">
        <v>45</v>
      </c>
      <c r="AG85" s="15" t="s">
        <v>45</v>
      </c>
      <c r="AH85" s="15">
        <v>65.891999999999996</v>
      </c>
      <c r="AI85" s="15" t="s">
        <v>45</v>
      </c>
      <c r="AJ85" s="15" t="s">
        <v>211</v>
      </c>
      <c r="AK85" s="15" t="s">
        <v>47</v>
      </c>
      <c r="AL85" s="15" t="s">
        <v>48</v>
      </c>
    </row>
    <row r="86" spans="1:38" s="15" customFormat="1" ht="13.5" x14ac:dyDescent="0.4">
      <c r="A86" s="15">
        <v>85</v>
      </c>
      <c r="B86" s="15" t="s">
        <v>37</v>
      </c>
      <c r="C86" s="15" t="s">
        <v>49</v>
      </c>
      <c r="D86" s="15" t="s">
        <v>503</v>
      </c>
      <c r="E86" s="15" t="s">
        <v>504</v>
      </c>
      <c r="F86" s="15" t="s">
        <v>40</v>
      </c>
      <c r="G86" s="15" t="s">
        <v>41</v>
      </c>
      <c r="H86" s="15" t="s">
        <v>42</v>
      </c>
      <c r="I86" s="15" t="s">
        <v>77</v>
      </c>
      <c r="J86" s="15">
        <v>302</v>
      </c>
      <c r="K86" s="15">
        <v>87.22</v>
      </c>
      <c r="L86" s="15">
        <v>65.760000000000005</v>
      </c>
      <c r="M86" s="15">
        <v>65.763999999999996</v>
      </c>
      <c r="N86" s="15">
        <f>(J86*0.2)*0.8+K86*0.2</f>
        <v>65.76400000000001</v>
      </c>
      <c r="O86" s="15" t="s">
        <v>45</v>
      </c>
      <c r="R86" s="15" t="s">
        <v>45</v>
      </c>
      <c r="U86" s="15" t="s">
        <v>45</v>
      </c>
      <c r="X86" s="15">
        <v>65.760000000000005</v>
      </c>
      <c r="Y86" s="15">
        <v>65.763999999999996</v>
      </c>
      <c r="Z86" s="15">
        <v>65.763999999999996</v>
      </c>
      <c r="AD86" s="15">
        <v>65.763999999999996</v>
      </c>
      <c r="AH86" s="15">
        <v>65.763999999999996</v>
      </c>
      <c r="AJ86" s="15" t="s">
        <v>84</v>
      </c>
      <c r="AK86" s="15" t="s">
        <v>48</v>
      </c>
      <c r="AL86" s="15" t="s">
        <v>47</v>
      </c>
    </row>
    <row r="87" spans="1:38" s="15" customFormat="1" ht="13.5" x14ac:dyDescent="0.4">
      <c r="A87" s="15">
        <v>86</v>
      </c>
      <c r="B87" s="15" t="s">
        <v>37</v>
      </c>
      <c r="C87" s="15" t="s">
        <v>365</v>
      </c>
      <c r="D87" s="15">
        <v>20233185077</v>
      </c>
      <c r="E87" s="15" t="s">
        <v>505</v>
      </c>
      <c r="F87" s="15" t="s">
        <v>40</v>
      </c>
      <c r="G87" s="15" t="s">
        <v>41</v>
      </c>
      <c r="H87" s="15" t="s">
        <v>42</v>
      </c>
      <c r="I87" s="15" t="s">
        <v>77</v>
      </c>
      <c r="J87" s="15">
        <v>296</v>
      </c>
      <c r="K87" s="15">
        <v>91.6</v>
      </c>
      <c r="L87" s="15">
        <v>65.680000000000007</v>
      </c>
      <c r="M87" s="15">
        <v>65.680000000000007</v>
      </c>
      <c r="N87" s="15">
        <f>J87*0.2*0.8+K87*0.2</f>
        <v>65.680000000000007</v>
      </c>
      <c r="O87" s="15">
        <v>0</v>
      </c>
      <c r="R87" s="15">
        <v>0</v>
      </c>
      <c r="U87" s="15">
        <v>0</v>
      </c>
      <c r="X87" s="15">
        <v>65.680000000000007</v>
      </c>
      <c r="Y87" s="15">
        <v>65.680000000000007</v>
      </c>
      <c r="Z87" s="15">
        <v>65.680000000000007</v>
      </c>
      <c r="AD87" s="15">
        <v>65.680000000000007</v>
      </c>
      <c r="AH87" s="15">
        <v>65.680000000000007</v>
      </c>
      <c r="AJ87" s="15" t="s">
        <v>353</v>
      </c>
      <c r="AK87" s="15" t="s">
        <v>60</v>
      </c>
      <c r="AL87" s="15" t="s">
        <v>59</v>
      </c>
    </row>
    <row r="88" spans="1:38" s="15" customFormat="1" ht="13.5" x14ac:dyDescent="0.4">
      <c r="A88" s="15">
        <v>87</v>
      </c>
      <c r="B88" s="15" t="s">
        <v>37</v>
      </c>
      <c r="C88" s="15" t="s">
        <v>69</v>
      </c>
      <c r="D88" s="15" t="s">
        <v>506</v>
      </c>
      <c r="E88" s="15" t="s">
        <v>507</v>
      </c>
      <c r="F88" s="15" t="s">
        <v>66</v>
      </c>
      <c r="G88" s="15" t="s">
        <v>41</v>
      </c>
      <c r="H88" s="15" t="s">
        <v>42</v>
      </c>
      <c r="I88" s="15" t="s">
        <v>77</v>
      </c>
      <c r="J88" s="15">
        <v>301</v>
      </c>
      <c r="K88" s="15">
        <v>85.9</v>
      </c>
      <c r="L88" s="15">
        <v>65.34</v>
      </c>
      <c r="M88" s="15">
        <f>J88*0.2*0.8+K88*0.2</f>
        <v>65.34</v>
      </c>
      <c r="N88" s="15">
        <v>65.34</v>
      </c>
      <c r="X88" s="15">
        <v>65.34</v>
      </c>
      <c r="Y88" s="15">
        <v>65.34</v>
      </c>
      <c r="Z88" s="15">
        <v>65.34</v>
      </c>
      <c r="AD88" s="15">
        <v>65.34</v>
      </c>
      <c r="AH88" s="15">
        <v>65.34</v>
      </c>
      <c r="AJ88" s="15" t="s">
        <v>402</v>
      </c>
      <c r="AK88" s="15" t="s">
        <v>73</v>
      </c>
      <c r="AL88" s="15" t="s">
        <v>74</v>
      </c>
    </row>
    <row r="89" spans="1:38" s="15" customFormat="1" ht="13.5" x14ac:dyDescent="0.4">
      <c r="A89" s="15">
        <v>88</v>
      </c>
      <c r="B89" s="15" t="s">
        <v>37</v>
      </c>
      <c r="C89" s="15" t="s">
        <v>69</v>
      </c>
      <c r="D89" s="15" t="s">
        <v>508</v>
      </c>
      <c r="E89" s="15" t="s">
        <v>509</v>
      </c>
      <c r="F89" s="15" t="s">
        <v>66</v>
      </c>
      <c r="G89" s="15" t="s">
        <v>41</v>
      </c>
      <c r="H89" s="15" t="s">
        <v>42</v>
      </c>
      <c r="I89" s="15" t="s">
        <v>77</v>
      </c>
      <c r="J89" s="15">
        <v>299</v>
      </c>
      <c r="K89" s="15">
        <v>85.62</v>
      </c>
      <c r="L89" s="15">
        <v>72.709999999999994</v>
      </c>
      <c r="M89" s="15">
        <f>J89*0.2*0.8+K89*0.2</f>
        <v>64.963999999999999</v>
      </c>
      <c r="N89" s="15">
        <v>64.959999999999994</v>
      </c>
      <c r="X89" s="15">
        <v>72.709999999999994</v>
      </c>
      <c r="Y89" s="15">
        <v>64.959999999999994</v>
      </c>
      <c r="Z89" s="15">
        <v>64.959999999999994</v>
      </c>
      <c r="AD89" s="15">
        <v>72.709999999999994</v>
      </c>
      <c r="AH89" s="15">
        <v>64.959999999999994</v>
      </c>
      <c r="AJ89" s="15" t="s">
        <v>72</v>
      </c>
      <c r="AK89" s="15" t="s">
        <v>73</v>
      </c>
      <c r="AL89" s="15" t="s">
        <v>74</v>
      </c>
    </row>
  </sheetData>
  <autoFilter ref="A1:JF89" xr:uid="{00000000-0009-0000-0000-000003000000}"/>
  <sortState xmlns:xlrd2="http://schemas.microsoft.com/office/spreadsheetml/2017/richdata2" ref="A2:JF89">
    <sortCondition descending="1" ref="AH2:AH89"/>
  </sortState>
  <phoneticPr fontId="1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F47"/>
  <sheetViews>
    <sheetView workbookViewId="0">
      <selection activeCell="E30" sqref="E30"/>
    </sheetView>
  </sheetViews>
  <sheetFormatPr defaultColWidth="9" defaultRowHeight="13.9" x14ac:dyDescent="0.4"/>
  <cols>
    <col min="4" max="4" width="12.19921875" customWidth="1"/>
    <col min="34" max="34" width="9.06640625" style="17"/>
  </cols>
  <sheetData>
    <row r="1" spans="1:266" s="12" customFormat="1" ht="157.5" x14ac:dyDescent="0.3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30" t="s">
        <v>12</v>
      </c>
      <c r="N1" s="30" t="s">
        <v>13</v>
      </c>
      <c r="O1" s="19" t="s">
        <v>14</v>
      </c>
      <c r="P1" s="30" t="s">
        <v>15</v>
      </c>
      <c r="Q1" s="30" t="s">
        <v>16</v>
      </c>
      <c r="R1" s="19" t="s">
        <v>17</v>
      </c>
      <c r="S1" s="30" t="s">
        <v>18</v>
      </c>
      <c r="T1" s="30" t="s">
        <v>19</v>
      </c>
      <c r="U1" s="19" t="s">
        <v>20</v>
      </c>
      <c r="V1" s="30" t="s">
        <v>21</v>
      </c>
      <c r="W1" s="30" t="s">
        <v>22</v>
      </c>
      <c r="X1" s="33" t="s">
        <v>23</v>
      </c>
      <c r="Y1" s="35" t="s">
        <v>24</v>
      </c>
      <c r="Z1" s="30" t="s">
        <v>25</v>
      </c>
      <c r="AA1" s="19" t="s">
        <v>26</v>
      </c>
      <c r="AB1" s="36" t="s">
        <v>27</v>
      </c>
      <c r="AC1" s="30" t="s">
        <v>28</v>
      </c>
      <c r="AD1" s="30" t="s">
        <v>11</v>
      </c>
      <c r="AE1" s="30" t="s">
        <v>29</v>
      </c>
      <c r="AF1" s="30" t="s">
        <v>30</v>
      </c>
      <c r="AG1" s="30" t="s">
        <v>31</v>
      </c>
      <c r="AH1" s="38" t="s">
        <v>32</v>
      </c>
      <c r="AI1" s="30" t="s">
        <v>33</v>
      </c>
      <c r="AJ1" s="39" t="s">
        <v>34</v>
      </c>
      <c r="AK1" s="40" t="s">
        <v>35</v>
      </c>
      <c r="AL1" s="11" t="s">
        <v>36</v>
      </c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</row>
    <row r="2" spans="1:266" s="13" customFormat="1" ht="20" customHeight="1" x14ac:dyDescent="0.4">
      <c r="A2" s="20">
        <v>1</v>
      </c>
      <c r="B2" s="20" t="s">
        <v>37</v>
      </c>
      <c r="C2" s="20" t="s">
        <v>115</v>
      </c>
      <c r="D2" s="20">
        <v>20232145049</v>
      </c>
      <c r="E2" s="20" t="s">
        <v>510</v>
      </c>
      <c r="F2" s="20" t="s">
        <v>40</v>
      </c>
      <c r="G2" s="20" t="s">
        <v>51</v>
      </c>
      <c r="H2" s="20" t="s">
        <v>42</v>
      </c>
      <c r="I2" s="20" t="s">
        <v>77</v>
      </c>
      <c r="J2" s="20">
        <v>370</v>
      </c>
      <c r="K2" s="20">
        <v>92.1</v>
      </c>
      <c r="L2" s="20">
        <v>77.62</v>
      </c>
      <c r="M2" s="20">
        <v>77.62</v>
      </c>
      <c r="N2" s="20">
        <v>77.62</v>
      </c>
      <c r="O2" s="20"/>
      <c r="P2" s="20"/>
      <c r="Q2" s="34"/>
      <c r="R2" s="20"/>
      <c r="S2" s="20" t="s">
        <v>511</v>
      </c>
      <c r="T2" s="20" t="s">
        <v>511</v>
      </c>
      <c r="U2" s="20"/>
      <c r="V2" s="20"/>
      <c r="W2" s="20"/>
      <c r="X2" s="20">
        <v>98.12</v>
      </c>
      <c r="Y2" s="20">
        <v>79.62</v>
      </c>
      <c r="Z2" s="20">
        <v>79.62</v>
      </c>
      <c r="AA2" s="20"/>
      <c r="AB2" s="20" t="s">
        <v>512</v>
      </c>
      <c r="AC2" s="20" t="s">
        <v>512</v>
      </c>
      <c r="AD2" s="13">
        <v>77.62</v>
      </c>
      <c r="AF2" s="13">
        <v>7</v>
      </c>
      <c r="AH2" s="42">
        <v>84.62</v>
      </c>
      <c r="AI2" s="13" t="s">
        <v>513</v>
      </c>
      <c r="AJ2" s="20" t="s">
        <v>203</v>
      </c>
      <c r="AK2" s="20" t="s">
        <v>120</v>
      </c>
      <c r="AL2" s="20" t="s">
        <v>121</v>
      </c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</row>
    <row r="3" spans="1:266" s="13" customFormat="1" ht="20" customHeight="1" x14ac:dyDescent="0.4">
      <c r="A3" s="20">
        <v>2</v>
      </c>
      <c r="B3" s="13" t="s">
        <v>37</v>
      </c>
      <c r="C3" s="13" t="s">
        <v>56</v>
      </c>
      <c r="D3" s="13">
        <v>20232145011</v>
      </c>
      <c r="E3" s="13" t="s">
        <v>514</v>
      </c>
      <c r="F3" s="13" t="s">
        <v>66</v>
      </c>
      <c r="G3" s="13" t="s">
        <v>51</v>
      </c>
      <c r="H3" s="13" t="s">
        <v>42</v>
      </c>
      <c r="I3" s="13" t="s">
        <v>77</v>
      </c>
      <c r="J3" s="13">
        <v>409</v>
      </c>
      <c r="K3" s="13">
        <v>87.46</v>
      </c>
      <c r="L3" s="13">
        <v>84.63</v>
      </c>
      <c r="M3" s="13">
        <v>82.932000000000002</v>
      </c>
      <c r="N3" s="13">
        <v>82.932000000000002</v>
      </c>
      <c r="O3" s="13" t="s">
        <v>45</v>
      </c>
      <c r="R3" s="13" t="s">
        <v>45</v>
      </c>
      <c r="U3" s="13" t="s">
        <v>45</v>
      </c>
      <c r="X3" s="13">
        <v>84.63</v>
      </c>
      <c r="Y3" s="13">
        <v>82.932000000000002</v>
      </c>
      <c r="Z3" s="13">
        <v>82.932000000000002</v>
      </c>
      <c r="AA3" s="13" t="s">
        <v>45</v>
      </c>
      <c r="AB3" s="13" t="s">
        <v>238</v>
      </c>
      <c r="AD3" s="13">
        <v>84.63</v>
      </c>
      <c r="AH3" s="42">
        <v>82.932000000000002</v>
      </c>
      <c r="AI3" s="13" t="s">
        <v>238</v>
      </c>
      <c r="AJ3" s="13" t="s">
        <v>68</v>
      </c>
      <c r="AK3" s="13" t="s">
        <v>59</v>
      </c>
      <c r="AL3" s="13" t="s">
        <v>60</v>
      </c>
    </row>
    <row r="4" spans="1:266" s="13" customFormat="1" ht="20" customHeight="1" x14ac:dyDescent="0.4">
      <c r="A4" s="20">
        <v>3</v>
      </c>
      <c r="B4" s="13" t="s">
        <v>37</v>
      </c>
      <c r="C4" s="13" t="s">
        <v>69</v>
      </c>
      <c r="D4" s="13">
        <v>20232145028</v>
      </c>
      <c r="E4" s="13" t="s">
        <v>515</v>
      </c>
      <c r="F4" s="13" t="s">
        <v>66</v>
      </c>
      <c r="G4" s="13" t="s">
        <v>51</v>
      </c>
      <c r="H4" s="13" t="s">
        <v>42</v>
      </c>
      <c r="I4" s="13" t="s">
        <v>77</v>
      </c>
      <c r="J4" s="13">
        <v>398</v>
      </c>
      <c r="K4" s="13">
        <v>90.98</v>
      </c>
      <c r="L4" s="13">
        <v>81.876000000000005</v>
      </c>
      <c r="M4" s="13">
        <f>J4*0.2*0.8+K4*0.2</f>
        <v>81.876000000000005</v>
      </c>
      <c r="N4" s="13">
        <v>81.88</v>
      </c>
      <c r="X4" s="13">
        <v>81.876000000000005</v>
      </c>
      <c r="Y4" s="13">
        <v>81.88</v>
      </c>
      <c r="Z4" s="13">
        <v>81.88</v>
      </c>
      <c r="AD4" s="13">
        <v>81.88</v>
      </c>
      <c r="AH4" s="42">
        <v>81.88</v>
      </c>
      <c r="AJ4" s="13" t="s">
        <v>326</v>
      </c>
      <c r="AK4" s="13" t="s">
        <v>73</v>
      </c>
      <c r="AL4" s="13" t="s">
        <v>74</v>
      </c>
    </row>
    <row r="5" spans="1:266" s="13" customFormat="1" ht="20" customHeight="1" x14ac:dyDescent="0.4">
      <c r="A5" s="20">
        <v>4</v>
      </c>
      <c r="B5" s="13" t="s">
        <v>516</v>
      </c>
      <c r="C5" s="13" t="s">
        <v>517</v>
      </c>
      <c r="D5" s="13">
        <v>20232145042</v>
      </c>
      <c r="E5" s="13" t="s">
        <v>518</v>
      </c>
      <c r="F5" s="13" t="s">
        <v>519</v>
      </c>
      <c r="G5" s="13" t="s">
        <v>520</v>
      </c>
      <c r="H5" s="13" t="s">
        <v>521</v>
      </c>
      <c r="I5" s="13" t="s">
        <v>522</v>
      </c>
      <c r="J5" s="13">
        <v>400</v>
      </c>
      <c r="K5" s="13">
        <v>87.06</v>
      </c>
      <c r="L5" s="13">
        <v>81.412000000000006</v>
      </c>
      <c r="M5" s="13">
        <v>81.412000000000006</v>
      </c>
      <c r="N5" s="13">
        <v>81.412000000000006</v>
      </c>
      <c r="O5" s="13" t="s">
        <v>523</v>
      </c>
      <c r="R5" s="13" t="s">
        <v>523</v>
      </c>
      <c r="U5" s="13" t="s">
        <v>523</v>
      </c>
      <c r="X5" s="13">
        <v>81.412000000000006</v>
      </c>
      <c r="Y5" s="13">
        <v>81.412000000000006</v>
      </c>
      <c r="Z5" s="13">
        <v>81.412000000000006</v>
      </c>
      <c r="AD5" s="13">
        <v>81.412000000000006</v>
      </c>
      <c r="AH5" s="42">
        <v>81.412000000000006</v>
      </c>
      <c r="AJ5" s="13" t="s">
        <v>524</v>
      </c>
      <c r="AK5" s="13" t="s">
        <v>74</v>
      </c>
      <c r="AL5" s="13" t="s">
        <v>73</v>
      </c>
    </row>
    <row r="6" spans="1:266" s="13" customFormat="1" ht="20" customHeight="1" x14ac:dyDescent="0.4">
      <c r="A6" s="20">
        <v>5</v>
      </c>
      <c r="B6" s="13" t="s">
        <v>516</v>
      </c>
      <c r="C6" s="13" t="s">
        <v>517</v>
      </c>
      <c r="D6" s="13">
        <v>20232145004</v>
      </c>
      <c r="E6" s="13" t="s">
        <v>525</v>
      </c>
      <c r="F6" s="13" t="s">
        <v>519</v>
      </c>
      <c r="G6" s="13" t="s">
        <v>520</v>
      </c>
      <c r="H6" s="13" t="s">
        <v>521</v>
      </c>
      <c r="I6" s="13" t="s">
        <v>522</v>
      </c>
      <c r="J6" s="13">
        <v>393</v>
      </c>
      <c r="K6" s="13">
        <v>89.24</v>
      </c>
      <c r="L6" s="13">
        <v>80.727999999999994</v>
      </c>
      <c r="M6" s="13">
        <v>80.727999999999994</v>
      </c>
      <c r="N6" s="13">
        <v>80.727999999999994</v>
      </c>
      <c r="O6" s="13" t="s">
        <v>523</v>
      </c>
      <c r="R6" s="13" t="s">
        <v>523</v>
      </c>
      <c r="U6" s="13" t="s">
        <v>523</v>
      </c>
      <c r="X6" s="13">
        <v>80.727999999999994</v>
      </c>
      <c r="Y6" s="13">
        <v>80.727999999999994</v>
      </c>
      <c r="Z6" s="13">
        <v>80.727999999999994</v>
      </c>
      <c r="AD6" s="13">
        <v>80.727999999999994</v>
      </c>
      <c r="AH6" s="42">
        <v>80.727999999999994</v>
      </c>
      <c r="AJ6" s="13" t="s">
        <v>526</v>
      </c>
      <c r="AK6" s="13" t="s">
        <v>74</v>
      </c>
      <c r="AL6" s="13" t="s">
        <v>73</v>
      </c>
    </row>
    <row r="7" spans="1:266" s="13" customFormat="1" ht="20" customHeight="1" x14ac:dyDescent="0.4">
      <c r="A7" s="20">
        <v>6</v>
      </c>
      <c r="B7" s="13" t="s">
        <v>516</v>
      </c>
      <c r="C7" s="13" t="s">
        <v>517</v>
      </c>
      <c r="D7" s="13">
        <v>20232145035</v>
      </c>
      <c r="E7" s="13" t="s">
        <v>527</v>
      </c>
      <c r="F7" s="13" t="s">
        <v>528</v>
      </c>
      <c r="G7" s="13" t="s">
        <v>520</v>
      </c>
      <c r="H7" s="13" t="s">
        <v>521</v>
      </c>
      <c r="I7" s="13" t="s">
        <v>522</v>
      </c>
      <c r="J7" s="13">
        <v>365</v>
      </c>
      <c r="K7" s="13">
        <v>88.92</v>
      </c>
      <c r="L7" s="13">
        <v>76.183999999999997</v>
      </c>
      <c r="M7" s="13">
        <v>76.183999999999997</v>
      </c>
      <c r="N7" s="13">
        <v>76.183999999999997</v>
      </c>
      <c r="O7" s="13" t="s">
        <v>523</v>
      </c>
      <c r="R7" s="13" t="s">
        <v>529</v>
      </c>
      <c r="U7" s="13" t="s">
        <v>523</v>
      </c>
      <c r="X7" s="13">
        <v>80.183999999999997</v>
      </c>
      <c r="Y7" s="13">
        <v>80.183999999999997</v>
      </c>
      <c r="Z7" s="13">
        <v>80.183999999999997</v>
      </c>
      <c r="AD7" s="13">
        <v>76.183999999999997</v>
      </c>
      <c r="AF7" s="13" t="s">
        <v>529</v>
      </c>
      <c r="AH7" s="42">
        <v>80.183999999999997</v>
      </c>
      <c r="AJ7" s="13" t="s">
        <v>524</v>
      </c>
      <c r="AK7" s="13" t="s">
        <v>74</v>
      </c>
      <c r="AL7" s="13" t="s">
        <v>73</v>
      </c>
    </row>
    <row r="8" spans="1:266" s="13" customFormat="1" ht="20" customHeight="1" x14ac:dyDescent="0.4">
      <c r="A8" s="20">
        <v>7</v>
      </c>
      <c r="B8" s="13" t="s">
        <v>37</v>
      </c>
      <c r="C8" s="13" t="s">
        <v>49</v>
      </c>
      <c r="D8" s="13">
        <v>20232145036</v>
      </c>
      <c r="E8" s="13" t="s">
        <v>530</v>
      </c>
      <c r="F8" s="13" t="s">
        <v>66</v>
      </c>
      <c r="G8" s="13" t="s">
        <v>51</v>
      </c>
      <c r="H8" s="13" t="s">
        <v>42</v>
      </c>
      <c r="I8" s="13" t="s">
        <v>77</v>
      </c>
      <c r="J8" s="13">
        <v>385</v>
      </c>
      <c r="K8" s="13">
        <v>87.48</v>
      </c>
      <c r="L8" s="13">
        <v>79.096000000000004</v>
      </c>
      <c r="M8" s="13">
        <v>79.099999999999994</v>
      </c>
      <c r="N8" s="13">
        <v>79.099999999999994</v>
      </c>
      <c r="O8" s="13" t="s">
        <v>45</v>
      </c>
      <c r="R8" s="13" t="s">
        <v>45</v>
      </c>
      <c r="U8" s="13" t="s">
        <v>45</v>
      </c>
      <c r="X8" s="13">
        <v>79.096000000000004</v>
      </c>
      <c r="Y8" s="13">
        <v>79.099999999999994</v>
      </c>
      <c r="Z8" s="13">
        <v>79.099999999999994</v>
      </c>
      <c r="AD8" s="13">
        <v>79.099999999999994</v>
      </c>
      <c r="AH8" s="42">
        <v>79.099999999999994</v>
      </c>
      <c r="AJ8" s="13" t="s">
        <v>176</v>
      </c>
      <c r="AK8" s="13" t="s">
        <v>48</v>
      </c>
      <c r="AL8" s="13" t="s">
        <v>47</v>
      </c>
    </row>
    <row r="9" spans="1:266" s="13" customFormat="1" x14ac:dyDescent="0.4">
      <c r="A9" s="20">
        <v>8</v>
      </c>
      <c r="B9" s="20" t="s">
        <v>37</v>
      </c>
      <c r="C9" s="20" t="s">
        <v>115</v>
      </c>
      <c r="D9" s="20">
        <v>20232145002</v>
      </c>
      <c r="E9" s="20" t="s">
        <v>531</v>
      </c>
      <c r="F9" s="20" t="s">
        <v>66</v>
      </c>
      <c r="G9" s="20" t="s">
        <v>51</v>
      </c>
      <c r="H9" s="20" t="s">
        <v>42</v>
      </c>
      <c r="I9" s="20" t="s">
        <v>77</v>
      </c>
      <c r="J9" s="20">
        <v>376</v>
      </c>
      <c r="K9" s="20">
        <v>86.2</v>
      </c>
      <c r="L9" s="20">
        <v>77.36</v>
      </c>
      <c r="M9" s="20">
        <v>77.36</v>
      </c>
      <c r="N9" s="20">
        <v>77.36</v>
      </c>
      <c r="O9" s="20"/>
      <c r="P9" s="20"/>
      <c r="Q9" s="20"/>
      <c r="R9" s="20"/>
      <c r="S9" s="20"/>
      <c r="T9" s="20"/>
      <c r="U9" s="20"/>
      <c r="V9" s="20"/>
      <c r="W9" s="20"/>
      <c r="X9" s="20">
        <v>77.36</v>
      </c>
      <c r="Y9" s="20">
        <v>77.36</v>
      </c>
      <c r="Z9" s="20">
        <v>77.36</v>
      </c>
      <c r="AA9" s="20"/>
      <c r="AB9" s="20"/>
      <c r="AC9" s="20"/>
      <c r="AD9" s="13">
        <v>77.400000000000006</v>
      </c>
      <c r="AH9" s="42">
        <v>77.400000000000006</v>
      </c>
      <c r="AJ9" s="43" t="s">
        <v>338</v>
      </c>
      <c r="AK9" s="20" t="s">
        <v>120</v>
      </c>
      <c r="AL9" s="20" t="s">
        <v>121</v>
      </c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</row>
    <row r="10" spans="1:266" s="13" customFormat="1" x14ac:dyDescent="0.4">
      <c r="A10" s="20">
        <v>9</v>
      </c>
      <c r="B10" s="13" t="s">
        <v>37</v>
      </c>
      <c r="C10" s="13" t="s">
        <v>56</v>
      </c>
      <c r="D10" s="13">
        <v>20232145001</v>
      </c>
      <c r="E10" s="13" t="s">
        <v>532</v>
      </c>
      <c r="F10" s="13" t="s">
        <v>40</v>
      </c>
      <c r="G10" s="13" t="s">
        <v>51</v>
      </c>
      <c r="H10" s="13" t="s">
        <v>42</v>
      </c>
      <c r="I10" s="13" t="s">
        <v>77</v>
      </c>
      <c r="J10" s="13">
        <v>337</v>
      </c>
      <c r="K10" s="13">
        <v>91.92</v>
      </c>
      <c r="L10" s="13">
        <v>72.304000000000002</v>
      </c>
      <c r="M10" s="13">
        <v>72.304000000000002</v>
      </c>
      <c r="N10" s="13">
        <v>72.304000000000002</v>
      </c>
      <c r="O10" s="13" t="s">
        <v>533</v>
      </c>
      <c r="P10" s="13">
        <v>5</v>
      </c>
      <c r="Q10" s="13">
        <v>5</v>
      </c>
      <c r="R10" s="13" t="s">
        <v>45</v>
      </c>
      <c r="U10" s="13" t="s">
        <v>45</v>
      </c>
      <c r="X10" s="13">
        <v>79.304000000000002</v>
      </c>
      <c r="Y10" s="13">
        <v>77.3</v>
      </c>
      <c r="Z10" s="13">
        <v>77.3</v>
      </c>
      <c r="AA10" s="13" t="s">
        <v>534</v>
      </c>
      <c r="AB10" s="13" t="s">
        <v>535</v>
      </c>
      <c r="AD10" s="13">
        <v>72.304000000000002</v>
      </c>
      <c r="AE10" s="13">
        <v>5</v>
      </c>
      <c r="AH10" s="42">
        <v>77.3</v>
      </c>
      <c r="AI10" s="13" t="s">
        <v>535</v>
      </c>
      <c r="AJ10" s="13" t="s">
        <v>68</v>
      </c>
      <c r="AK10" s="13" t="s">
        <v>59</v>
      </c>
      <c r="AL10" s="13" t="s">
        <v>60</v>
      </c>
    </row>
    <row r="11" spans="1:266" s="14" customFormat="1" x14ac:dyDescent="0.4">
      <c r="A11" s="21">
        <v>10</v>
      </c>
      <c r="B11" s="14" t="s">
        <v>37</v>
      </c>
      <c r="C11" s="14" t="s">
        <v>49</v>
      </c>
      <c r="D11" s="14">
        <v>20232145009</v>
      </c>
      <c r="E11" s="14" t="s">
        <v>536</v>
      </c>
      <c r="F11" s="14" t="s">
        <v>40</v>
      </c>
      <c r="G11" s="14" t="s">
        <v>51</v>
      </c>
      <c r="H11" s="14" t="s">
        <v>42</v>
      </c>
      <c r="I11" s="14" t="s">
        <v>77</v>
      </c>
      <c r="J11" s="14">
        <v>338</v>
      </c>
      <c r="K11" s="14">
        <v>93.34</v>
      </c>
      <c r="L11" s="14">
        <f>J11*0.8*0.2+K11*0.2</f>
        <v>72.748000000000019</v>
      </c>
      <c r="M11" s="14">
        <v>72.75</v>
      </c>
      <c r="N11" s="14">
        <v>72.75</v>
      </c>
      <c r="O11" s="14" t="s">
        <v>45</v>
      </c>
      <c r="R11" s="14" t="s">
        <v>537</v>
      </c>
      <c r="U11" s="14" t="s">
        <v>45</v>
      </c>
      <c r="X11" s="14">
        <f>L11+4</f>
        <v>76.748000000000019</v>
      </c>
      <c r="Y11" s="14">
        <v>72.75</v>
      </c>
      <c r="Z11" s="14">
        <v>72.75</v>
      </c>
      <c r="AB11" s="14" t="s">
        <v>538</v>
      </c>
      <c r="AD11" s="14">
        <v>72.75</v>
      </c>
      <c r="AF11" s="14" t="s">
        <v>539</v>
      </c>
      <c r="AH11" s="44">
        <v>76.75</v>
      </c>
      <c r="AJ11" s="14" t="s">
        <v>269</v>
      </c>
      <c r="AK11" s="14" t="s">
        <v>48</v>
      </c>
      <c r="AL11" s="14" t="s">
        <v>47</v>
      </c>
    </row>
    <row r="12" spans="1:266" s="14" customFormat="1" x14ac:dyDescent="0.4">
      <c r="A12" s="21">
        <v>11</v>
      </c>
      <c r="B12" s="14" t="s">
        <v>37</v>
      </c>
      <c r="C12" s="14" t="s">
        <v>49</v>
      </c>
      <c r="D12" s="14">
        <v>20232145032</v>
      </c>
      <c r="E12" s="14" t="s">
        <v>540</v>
      </c>
      <c r="F12" s="14" t="s">
        <v>66</v>
      </c>
      <c r="G12" s="14" t="s">
        <v>51</v>
      </c>
      <c r="H12" s="14" t="s">
        <v>42</v>
      </c>
      <c r="I12" s="14" t="s">
        <v>77</v>
      </c>
      <c r="J12" s="14">
        <v>359</v>
      </c>
      <c r="K12" s="14">
        <v>92.8</v>
      </c>
      <c r="L12" s="14">
        <v>76</v>
      </c>
      <c r="M12" s="14">
        <v>76</v>
      </c>
      <c r="N12" s="14">
        <v>76</v>
      </c>
      <c r="O12" s="14" t="s">
        <v>45</v>
      </c>
      <c r="R12" s="14" t="s">
        <v>45</v>
      </c>
      <c r="U12" s="14" t="s">
        <v>45</v>
      </c>
      <c r="X12" s="14">
        <v>76</v>
      </c>
      <c r="Y12" s="14">
        <v>76</v>
      </c>
      <c r="Z12" s="14">
        <v>76</v>
      </c>
      <c r="AD12" s="14">
        <v>76</v>
      </c>
      <c r="AH12" s="44">
        <v>76</v>
      </c>
      <c r="AJ12" s="14" t="s">
        <v>195</v>
      </c>
      <c r="AK12" s="14" t="s">
        <v>48</v>
      </c>
      <c r="AL12" s="14" t="s">
        <v>47</v>
      </c>
    </row>
    <row r="13" spans="1:266" s="14" customFormat="1" x14ac:dyDescent="0.4">
      <c r="A13" s="21">
        <v>12</v>
      </c>
      <c r="B13" s="14" t="s">
        <v>37</v>
      </c>
      <c r="C13" s="14" t="s">
        <v>69</v>
      </c>
      <c r="D13" s="14" t="s">
        <v>541</v>
      </c>
      <c r="E13" s="14" t="s">
        <v>542</v>
      </c>
      <c r="F13" s="14" t="s">
        <v>66</v>
      </c>
      <c r="G13" s="14" t="s">
        <v>51</v>
      </c>
      <c r="H13" s="14" t="s">
        <v>42</v>
      </c>
      <c r="I13" s="14" t="s">
        <v>77</v>
      </c>
      <c r="J13" s="14">
        <v>362</v>
      </c>
      <c r="K13" s="14">
        <v>89.9</v>
      </c>
      <c r="L13" s="14">
        <v>75.900000000000006</v>
      </c>
      <c r="M13" s="14">
        <f>J13*0.2*0.8+K13*0.2</f>
        <v>75.900000000000006</v>
      </c>
      <c r="N13" s="14">
        <v>75.900000000000006</v>
      </c>
      <c r="X13" s="14">
        <v>75.900000000000006</v>
      </c>
      <c r="Y13" s="14">
        <v>75.900000000000006</v>
      </c>
      <c r="Z13" s="14">
        <v>75.900000000000006</v>
      </c>
      <c r="AD13" s="14">
        <v>75.900000000000006</v>
      </c>
      <c r="AH13" s="44">
        <v>75.900000000000006</v>
      </c>
      <c r="AJ13" s="14" t="s">
        <v>127</v>
      </c>
      <c r="AK13" s="14" t="s">
        <v>73</v>
      </c>
      <c r="AL13" s="14" t="s">
        <v>74</v>
      </c>
    </row>
    <row r="14" spans="1:266" s="14" customFormat="1" x14ac:dyDescent="0.4">
      <c r="A14" s="21">
        <v>13</v>
      </c>
      <c r="B14" s="14" t="s">
        <v>37</v>
      </c>
      <c r="C14" s="14" t="s">
        <v>49</v>
      </c>
      <c r="D14" s="14">
        <v>20232145050</v>
      </c>
      <c r="E14" s="14" t="s">
        <v>543</v>
      </c>
      <c r="F14" s="14" t="s">
        <v>66</v>
      </c>
      <c r="G14" s="14" t="s">
        <v>51</v>
      </c>
      <c r="H14" s="14" t="s">
        <v>42</v>
      </c>
      <c r="I14" s="14" t="s">
        <v>77</v>
      </c>
      <c r="J14" s="14">
        <v>364</v>
      </c>
      <c r="K14" s="14">
        <v>88.18</v>
      </c>
      <c r="L14" s="14">
        <v>75.876000000000005</v>
      </c>
      <c r="M14" s="14">
        <v>75.88</v>
      </c>
      <c r="N14" s="14">
        <v>75.88</v>
      </c>
      <c r="O14" s="14" t="s">
        <v>45</v>
      </c>
      <c r="R14" s="14" t="s">
        <v>45</v>
      </c>
      <c r="U14" s="14" t="s">
        <v>45</v>
      </c>
      <c r="X14" s="14">
        <v>75.876000000000005</v>
      </c>
      <c r="Y14" s="14">
        <v>75.88</v>
      </c>
      <c r="Z14" s="14">
        <v>75.88</v>
      </c>
      <c r="AD14" s="14">
        <v>75.88</v>
      </c>
      <c r="AH14" s="44">
        <v>75.88</v>
      </c>
      <c r="AJ14" s="14" t="s">
        <v>154</v>
      </c>
      <c r="AK14" s="14" t="s">
        <v>48</v>
      </c>
      <c r="AL14" s="14" t="s">
        <v>47</v>
      </c>
    </row>
    <row r="15" spans="1:266" s="14" customFormat="1" x14ac:dyDescent="0.4">
      <c r="A15" s="21">
        <v>14</v>
      </c>
      <c r="B15" s="14" t="s">
        <v>37</v>
      </c>
      <c r="C15" s="14" t="s">
        <v>64</v>
      </c>
      <c r="D15" s="14">
        <v>20232145012</v>
      </c>
      <c r="E15" s="14" t="s">
        <v>544</v>
      </c>
      <c r="F15" s="14" t="s">
        <v>40</v>
      </c>
      <c r="G15" s="14" t="s">
        <v>51</v>
      </c>
      <c r="H15" s="14" t="s">
        <v>42</v>
      </c>
      <c r="I15" s="14" t="s">
        <v>77</v>
      </c>
      <c r="J15" s="14">
        <v>360</v>
      </c>
      <c r="K15" s="14">
        <v>91.02</v>
      </c>
      <c r="L15" s="14">
        <v>75.804000000000002</v>
      </c>
      <c r="M15" s="14">
        <v>75.804000000000002</v>
      </c>
      <c r="N15" s="14">
        <f>J15*0.2*0.8+K15*0.2</f>
        <v>75.804000000000002</v>
      </c>
      <c r="O15" s="14" t="s">
        <v>545</v>
      </c>
      <c r="R15" s="14" t="s">
        <v>546</v>
      </c>
      <c r="U15" s="14" t="s">
        <v>545</v>
      </c>
      <c r="X15" s="14">
        <v>77.804000000000002</v>
      </c>
      <c r="Y15" s="14">
        <v>75.8</v>
      </c>
      <c r="Z15" s="14">
        <v>75.804000000000002</v>
      </c>
      <c r="AA15" s="14" t="s">
        <v>45</v>
      </c>
      <c r="AB15" s="14" t="s">
        <v>547</v>
      </c>
      <c r="AC15" s="14" t="s">
        <v>547</v>
      </c>
      <c r="AD15" s="14">
        <v>75.804000000000002</v>
      </c>
      <c r="AH15" s="44">
        <v>75.804000000000002</v>
      </c>
      <c r="AI15" s="14" t="s">
        <v>547</v>
      </c>
      <c r="AJ15" s="14" t="s">
        <v>224</v>
      </c>
      <c r="AK15" s="14" t="s">
        <v>60</v>
      </c>
      <c r="AL15" s="14" t="s">
        <v>59</v>
      </c>
    </row>
    <row r="16" spans="1:266" s="14" customFormat="1" x14ac:dyDescent="0.4">
      <c r="A16" s="21">
        <v>15</v>
      </c>
      <c r="B16" s="21" t="s">
        <v>37</v>
      </c>
      <c r="C16" s="21" t="s">
        <v>115</v>
      </c>
      <c r="D16" s="21">
        <v>20232145003</v>
      </c>
      <c r="E16" s="21" t="s">
        <v>548</v>
      </c>
      <c r="F16" s="21" t="s">
        <v>40</v>
      </c>
      <c r="G16" s="21" t="s">
        <v>51</v>
      </c>
      <c r="H16" s="21" t="s">
        <v>42</v>
      </c>
      <c r="I16" s="21" t="s">
        <v>77</v>
      </c>
      <c r="J16" s="21">
        <v>356</v>
      </c>
      <c r="K16" s="21">
        <v>93.2</v>
      </c>
      <c r="L16" s="21">
        <v>75.599999999999994</v>
      </c>
      <c r="M16" s="21">
        <v>75.599999999999994</v>
      </c>
      <c r="N16" s="21">
        <v>75.599999999999994</v>
      </c>
      <c r="O16" s="21"/>
      <c r="P16" s="21"/>
      <c r="Q16" s="21"/>
      <c r="R16" s="21"/>
      <c r="S16" s="21"/>
      <c r="T16" s="21"/>
      <c r="U16" s="21"/>
      <c r="V16" s="21"/>
      <c r="W16" s="21"/>
      <c r="X16" s="21">
        <v>75.599999999999994</v>
      </c>
      <c r="Y16" s="21">
        <v>75.599999999999994</v>
      </c>
      <c r="Z16" s="21">
        <v>75.599999999999994</v>
      </c>
      <c r="AA16" s="21"/>
      <c r="AB16" s="21"/>
      <c r="AC16" s="21"/>
      <c r="AD16" s="14">
        <v>75.599999999999994</v>
      </c>
      <c r="AH16" s="44">
        <v>75.599999999999994</v>
      </c>
      <c r="AJ16" s="21" t="s">
        <v>132</v>
      </c>
      <c r="AK16" s="21" t="s">
        <v>120</v>
      </c>
      <c r="AL16" s="21" t="s">
        <v>121</v>
      </c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</row>
    <row r="17" spans="1:266" s="14" customFormat="1" x14ac:dyDescent="0.4">
      <c r="A17" s="21">
        <v>16</v>
      </c>
      <c r="B17" s="14" t="s">
        <v>37</v>
      </c>
      <c r="C17" s="14" t="s">
        <v>64</v>
      </c>
      <c r="D17" s="14">
        <v>20232145014</v>
      </c>
      <c r="E17" s="14" t="s">
        <v>549</v>
      </c>
      <c r="F17" s="14" t="s">
        <v>40</v>
      </c>
      <c r="G17" s="14" t="s">
        <v>51</v>
      </c>
      <c r="H17" s="14" t="s">
        <v>42</v>
      </c>
      <c r="I17" s="14" t="s">
        <v>77</v>
      </c>
      <c r="J17" s="14">
        <v>357</v>
      </c>
      <c r="K17" s="14">
        <v>86.34</v>
      </c>
      <c r="L17" s="14">
        <v>78.87</v>
      </c>
      <c r="M17" s="14">
        <v>74.388000000000005</v>
      </c>
      <c r="N17" s="14">
        <f>J17*0.2*0.8+K17*0.2</f>
        <v>74.388000000000005</v>
      </c>
      <c r="O17" s="14">
        <v>0</v>
      </c>
      <c r="R17" s="14">
        <v>0</v>
      </c>
      <c r="U17" s="14">
        <v>0</v>
      </c>
      <c r="X17" s="14">
        <v>78.87</v>
      </c>
      <c r="Y17" s="14">
        <v>74.388000000000005</v>
      </c>
      <c r="Z17" s="14">
        <v>74.388000000000005</v>
      </c>
      <c r="AB17" s="14" t="s">
        <v>550</v>
      </c>
      <c r="AC17" s="14" t="s">
        <v>550</v>
      </c>
      <c r="AD17" s="14">
        <v>74.388000000000005</v>
      </c>
      <c r="AH17" s="44">
        <v>74.388000000000005</v>
      </c>
      <c r="AI17" s="14" t="s">
        <v>550</v>
      </c>
      <c r="AJ17" s="14" t="s">
        <v>307</v>
      </c>
      <c r="AK17" s="14" t="s">
        <v>60</v>
      </c>
      <c r="AL17" s="14" t="s">
        <v>59</v>
      </c>
    </row>
    <row r="18" spans="1:266" s="14" customFormat="1" x14ac:dyDescent="0.4">
      <c r="A18" s="21">
        <v>17</v>
      </c>
      <c r="B18" s="21" t="s">
        <v>37</v>
      </c>
      <c r="C18" s="21" t="s">
        <v>53</v>
      </c>
      <c r="D18" s="21">
        <v>20232145006</v>
      </c>
      <c r="E18" s="21" t="s">
        <v>551</v>
      </c>
      <c r="F18" s="21" t="s">
        <v>40</v>
      </c>
      <c r="G18" s="21" t="s">
        <v>51</v>
      </c>
      <c r="H18" s="21" t="s">
        <v>42</v>
      </c>
      <c r="I18" s="21" t="s">
        <v>77</v>
      </c>
      <c r="J18" s="21">
        <v>353</v>
      </c>
      <c r="K18" s="21">
        <v>87.8</v>
      </c>
      <c r="L18" s="21">
        <v>74.040000000000006</v>
      </c>
      <c r="M18" s="21">
        <f>(J18*0.2)*0.8+K18*0.2</f>
        <v>74.040000000000006</v>
      </c>
      <c r="N18" s="21">
        <f>(J18*0.2)*0.8+K18*0.2</f>
        <v>74.040000000000006</v>
      </c>
      <c r="O18" s="21" t="s">
        <v>45</v>
      </c>
      <c r="P18" s="21" t="s">
        <v>45</v>
      </c>
      <c r="Q18" s="21" t="s">
        <v>45</v>
      </c>
      <c r="R18" s="21" t="s">
        <v>45</v>
      </c>
      <c r="S18" s="21" t="s">
        <v>45</v>
      </c>
      <c r="T18" s="21" t="s">
        <v>45</v>
      </c>
      <c r="U18" s="21" t="s">
        <v>45</v>
      </c>
      <c r="V18" s="21" t="s">
        <v>45</v>
      </c>
      <c r="W18" s="21" t="s">
        <v>45</v>
      </c>
      <c r="X18" s="21">
        <v>74.040000000000006</v>
      </c>
      <c r="Y18" s="21">
        <v>74.040000000000006</v>
      </c>
      <c r="Z18" s="21">
        <v>74.040000000000006</v>
      </c>
      <c r="AA18" s="21" t="s">
        <v>45</v>
      </c>
      <c r="AB18" s="21" t="s">
        <v>45</v>
      </c>
      <c r="AC18" s="21" t="s">
        <v>45</v>
      </c>
      <c r="AD18" s="21">
        <v>74.040000000000006</v>
      </c>
      <c r="AE18" s="21" t="s">
        <v>45</v>
      </c>
      <c r="AF18" s="21" t="s">
        <v>45</v>
      </c>
      <c r="AG18" s="21" t="s">
        <v>45</v>
      </c>
      <c r="AH18" s="45">
        <v>74.040000000000006</v>
      </c>
      <c r="AI18" s="21" t="s">
        <v>45</v>
      </c>
      <c r="AJ18" s="21" t="s">
        <v>552</v>
      </c>
      <c r="AK18" s="46" t="s">
        <v>47</v>
      </c>
      <c r="AL18" s="46" t="s">
        <v>48</v>
      </c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</row>
    <row r="19" spans="1:266" s="14" customFormat="1" x14ac:dyDescent="0.4">
      <c r="A19" s="21">
        <v>18</v>
      </c>
      <c r="B19" s="14" t="s">
        <v>37</v>
      </c>
      <c r="C19" s="14" t="s">
        <v>56</v>
      </c>
      <c r="D19" s="14">
        <v>20232145048</v>
      </c>
      <c r="E19" s="14" t="s">
        <v>553</v>
      </c>
      <c r="F19" s="14" t="s">
        <v>40</v>
      </c>
      <c r="G19" s="14" t="s">
        <v>51</v>
      </c>
      <c r="H19" s="14" t="s">
        <v>42</v>
      </c>
      <c r="I19" s="14" t="s">
        <v>77</v>
      </c>
      <c r="J19" s="14">
        <v>355</v>
      </c>
      <c r="K19" s="14">
        <v>85.12</v>
      </c>
      <c r="L19" s="14">
        <v>73.823999999999998</v>
      </c>
      <c r="M19" s="14">
        <v>73.823999999999998</v>
      </c>
      <c r="N19" s="14">
        <v>73.823999999999998</v>
      </c>
      <c r="O19" s="14" t="s">
        <v>45</v>
      </c>
      <c r="R19" s="14" t="s">
        <v>45</v>
      </c>
      <c r="U19" s="14" t="s">
        <v>45</v>
      </c>
      <c r="X19" s="14">
        <v>73.823999999999998</v>
      </c>
      <c r="Y19" s="14">
        <v>73.823999999999998</v>
      </c>
      <c r="Z19" s="14">
        <v>73.823999999999998</v>
      </c>
      <c r="AD19" s="14">
        <v>73.823999999999998</v>
      </c>
      <c r="AH19" s="44">
        <v>73.823999999999998</v>
      </c>
      <c r="AJ19" s="14" t="s">
        <v>239</v>
      </c>
      <c r="AK19" s="14" t="s">
        <v>59</v>
      </c>
      <c r="AL19" s="14" t="s">
        <v>60</v>
      </c>
    </row>
    <row r="20" spans="1:266" s="14" customFormat="1" x14ac:dyDescent="0.4">
      <c r="A20" s="21">
        <v>19</v>
      </c>
      <c r="B20" s="22" t="s">
        <v>37</v>
      </c>
      <c r="C20" s="22" t="s">
        <v>53</v>
      </c>
      <c r="D20" s="21">
        <v>20232145038</v>
      </c>
      <c r="E20" s="21" t="s">
        <v>554</v>
      </c>
      <c r="F20" s="23" t="s">
        <v>40</v>
      </c>
      <c r="G20" s="23" t="s">
        <v>51</v>
      </c>
      <c r="H20" s="23" t="s">
        <v>42</v>
      </c>
      <c r="I20" s="23" t="s">
        <v>77</v>
      </c>
      <c r="J20" s="31">
        <v>351</v>
      </c>
      <c r="K20" s="31">
        <v>87.28</v>
      </c>
      <c r="L20" s="23">
        <v>73.616</v>
      </c>
      <c r="M20" s="23">
        <f>(J20*0.2)*0.8+K20*0.2</f>
        <v>73.616</v>
      </c>
      <c r="N20" s="23"/>
      <c r="O20" s="23" t="s">
        <v>45</v>
      </c>
      <c r="P20" s="23" t="s">
        <v>45</v>
      </c>
      <c r="Q20" s="23" t="s">
        <v>45</v>
      </c>
      <c r="R20" s="23" t="s">
        <v>45</v>
      </c>
      <c r="S20" s="23" t="s">
        <v>45</v>
      </c>
      <c r="T20" s="23" t="s">
        <v>45</v>
      </c>
      <c r="U20" s="23" t="s">
        <v>45</v>
      </c>
      <c r="V20" s="23" t="s">
        <v>45</v>
      </c>
      <c r="W20" s="23" t="s">
        <v>45</v>
      </c>
      <c r="X20" s="23">
        <v>73.616</v>
      </c>
      <c r="Y20" s="23">
        <v>73.616</v>
      </c>
      <c r="Z20" s="23">
        <v>73.616</v>
      </c>
      <c r="AA20" s="23" t="s">
        <v>45</v>
      </c>
      <c r="AB20" s="23" t="s">
        <v>45</v>
      </c>
      <c r="AC20" s="23" t="s">
        <v>45</v>
      </c>
      <c r="AD20" s="23">
        <v>73.616</v>
      </c>
      <c r="AE20" s="23" t="s">
        <v>45</v>
      </c>
      <c r="AF20" s="23" t="s">
        <v>45</v>
      </c>
      <c r="AG20" s="23" t="s">
        <v>45</v>
      </c>
      <c r="AH20" s="47">
        <v>73.616</v>
      </c>
      <c r="AI20" s="23" t="s">
        <v>45</v>
      </c>
      <c r="AJ20" s="23" t="s">
        <v>552</v>
      </c>
      <c r="AK20" s="46" t="s">
        <v>47</v>
      </c>
      <c r="AL20" s="46" t="s">
        <v>48</v>
      </c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</row>
    <row r="21" spans="1:266" s="14" customFormat="1" x14ac:dyDescent="0.4">
      <c r="A21" s="21">
        <v>20</v>
      </c>
      <c r="B21" s="21" t="s">
        <v>37</v>
      </c>
      <c r="C21" s="21" t="s">
        <v>53</v>
      </c>
      <c r="D21" s="21">
        <v>20232145015</v>
      </c>
      <c r="E21" s="21" t="s">
        <v>555</v>
      </c>
      <c r="F21" s="21" t="s">
        <v>40</v>
      </c>
      <c r="G21" s="21" t="s">
        <v>51</v>
      </c>
      <c r="H21" s="21" t="s">
        <v>42</v>
      </c>
      <c r="I21" s="21" t="s">
        <v>77</v>
      </c>
      <c r="J21" s="21">
        <v>345</v>
      </c>
      <c r="K21" s="21">
        <v>90.62</v>
      </c>
      <c r="L21" s="21">
        <f>(J21*0.2)*0.8+K21*0.2</f>
        <v>73.324000000000012</v>
      </c>
      <c r="M21" s="21">
        <f>(J21*0.2)*0.8+K21*0.2</f>
        <v>73.324000000000012</v>
      </c>
      <c r="N21" s="21">
        <f>(J21*0.2)*0.8+K21*0.2</f>
        <v>73.324000000000012</v>
      </c>
      <c r="O21" s="21" t="s">
        <v>45</v>
      </c>
      <c r="P21" s="21" t="s">
        <v>45</v>
      </c>
      <c r="Q21" s="21" t="s">
        <v>45</v>
      </c>
      <c r="R21" s="21" t="s">
        <v>45</v>
      </c>
      <c r="S21" s="21" t="s">
        <v>45</v>
      </c>
      <c r="T21" s="21" t="s">
        <v>45</v>
      </c>
      <c r="U21" s="21" t="s">
        <v>45</v>
      </c>
      <c r="V21" s="21" t="s">
        <v>45</v>
      </c>
      <c r="W21" s="21" t="s">
        <v>45</v>
      </c>
      <c r="X21" s="21">
        <v>73.323999999999998</v>
      </c>
      <c r="Y21" s="21">
        <v>73.323999999999998</v>
      </c>
      <c r="Z21" s="21">
        <v>73.323999999999998</v>
      </c>
      <c r="AA21" s="21" t="s">
        <v>45</v>
      </c>
      <c r="AB21" s="21" t="s">
        <v>45</v>
      </c>
      <c r="AC21" s="21" t="s">
        <v>45</v>
      </c>
      <c r="AD21" s="21">
        <v>73.323999999999998</v>
      </c>
      <c r="AE21" s="21" t="s">
        <v>45</v>
      </c>
      <c r="AF21" s="21" t="s">
        <v>45</v>
      </c>
      <c r="AG21" s="21" t="s">
        <v>45</v>
      </c>
      <c r="AH21" s="45">
        <v>73.323999999999998</v>
      </c>
      <c r="AI21" s="21" t="s">
        <v>45</v>
      </c>
      <c r="AJ21" s="21" t="s">
        <v>436</v>
      </c>
      <c r="AK21" s="46" t="s">
        <v>47</v>
      </c>
      <c r="AL21" s="46" t="s">
        <v>48</v>
      </c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</row>
    <row r="22" spans="1:266" s="14" customFormat="1" ht="12" customHeight="1" x14ac:dyDescent="0.4">
      <c r="A22" s="21">
        <v>21</v>
      </c>
      <c r="B22" s="14" t="s">
        <v>37</v>
      </c>
      <c r="C22" s="14" t="s">
        <v>56</v>
      </c>
      <c r="D22" s="14">
        <v>20232145025</v>
      </c>
      <c r="E22" s="14" t="s">
        <v>556</v>
      </c>
      <c r="F22" s="14" t="s">
        <v>40</v>
      </c>
      <c r="G22" s="14" t="s">
        <v>51</v>
      </c>
      <c r="H22" s="14" t="s">
        <v>42</v>
      </c>
      <c r="I22" s="14" t="s">
        <v>77</v>
      </c>
      <c r="J22" s="14">
        <v>348</v>
      </c>
      <c r="K22" s="14">
        <v>88.14</v>
      </c>
      <c r="L22" s="14">
        <v>73.308000000000007</v>
      </c>
      <c r="M22" s="14">
        <v>73.308000000000007</v>
      </c>
      <c r="N22" s="14">
        <v>73.308000000000007</v>
      </c>
      <c r="O22" s="14" t="s">
        <v>45</v>
      </c>
      <c r="R22" s="14" t="s">
        <v>45</v>
      </c>
      <c r="U22" s="14" t="s">
        <v>45</v>
      </c>
      <c r="X22" s="14">
        <v>73.308000000000007</v>
      </c>
      <c r="Y22" s="14">
        <v>73.308000000000007</v>
      </c>
      <c r="Z22" s="14">
        <v>73.308000000000007</v>
      </c>
      <c r="AA22" s="14" t="s">
        <v>45</v>
      </c>
      <c r="AD22" s="14">
        <v>73.308000000000007</v>
      </c>
      <c r="AH22" s="44">
        <v>73.308000000000007</v>
      </c>
      <c r="AJ22" s="14" t="s">
        <v>135</v>
      </c>
      <c r="AK22" s="14" t="s">
        <v>59</v>
      </c>
      <c r="AL22" s="14" t="s">
        <v>60</v>
      </c>
    </row>
    <row r="23" spans="1:266" s="14" customFormat="1" x14ac:dyDescent="0.4">
      <c r="A23" s="21">
        <v>22</v>
      </c>
      <c r="B23" s="14" t="s">
        <v>37</v>
      </c>
      <c r="C23" s="14" t="s">
        <v>56</v>
      </c>
      <c r="D23" s="14">
        <v>20232145026</v>
      </c>
      <c r="E23" s="14" t="s">
        <v>557</v>
      </c>
      <c r="F23" s="14" t="s">
        <v>66</v>
      </c>
      <c r="G23" s="14" t="s">
        <v>51</v>
      </c>
      <c r="H23" s="14" t="s">
        <v>42</v>
      </c>
      <c r="I23" s="14" t="s">
        <v>77</v>
      </c>
      <c r="J23" s="14">
        <v>339</v>
      </c>
      <c r="K23" s="14">
        <v>89.52</v>
      </c>
      <c r="L23" s="14">
        <v>72.144000000000005</v>
      </c>
      <c r="M23" s="14">
        <v>72.144000000000005</v>
      </c>
      <c r="N23" s="14">
        <v>72.144000000000005</v>
      </c>
      <c r="O23" s="14" t="s">
        <v>45</v>
      </c>
      <c r="R23" s="14" t="s">
        <v>558</v>
      </c>
      <c r="S23" s="14">
        <v>1.5</v>
      </c>
      <c r="T23" s="14">
        <v>1</v>
      </c>
      <c r="U23" s="14" t="s">
        <v>45</v>
      </c>
      <c r="V23" s="14">
        <v>1</v>
      </c>
      <c r="X23" s="14">
        <v>73.644000000000005</v>
      </c>
      <c r="Y23" s="14">
        <v>73.644000000000005</v>
      </c>
      <c r="Z23" s="14">
        <v>73.144000000000005</v>
      </c>
      <c r="AA23" s="14" t="s">
        <v>45</v>
      </c>
      <c r="AB23" s="14" t="s">
        <v>559</v>
      </c>
      <c r="AD23" s="14">
        <v>72.144000000000005</v>
      </c>
      <c r="AF23" s="14">
        <v>1</v>
      </c>
      <c r="AG23" s="14">
        <v>1</v>
      </c>
      <c r="AH23" s="44">
        <v>73.144000000000005</v>
      </c>
      <c r="AI23" s="14" t="s">
        <v>559</v>
      </c>
      <c r="AJ23" s="14" t="s">
        <v>398</v>
      </c>
      <c r="AK23" s="14" t="s">
        <v>59</v>
      </c>
      <c r="AL23" s="14" t="s">
        <v>60</v>
      </c>
    </row>
    <row r="24" spans="1:266" s="14" customFormat="1" x14ac:dyDescent="0.4">
      <c r="A24" s="21">
        <v>23</v>
      </c>
      <c r="B24" s="14" t="s">
        <v>37</v>
      </c>
      <c r="C24" s="14" t="s">
        <v>64</v>
      </c>
      <c r="D24" s="14">
        <v>20232145024</v>
      </c>
      <c r="E24" s="14" t="s">
        <v>560</v>
      </c>
      <c r="F24" s="14" t="s">
        <v>66</v>
      </c>
      <c r="G24" s="14" t="s">
        <v>51</v>
      </c>
      <c r="H24" s="14" t="s">
        <v>42</v>
      </c>
      <c r="I24" s="14" t="s">
        <v>77</v>
      </c>
      <c r="J24" s="14">
        <v>341</v>
      </c>
      <c r="K24" s="14">
        <v>92.36</v>
      </c>
      <c r="L24" s="14">
        <v>73.031999999999996</v>
      </c>
      <c r="M24" s="14">
        <v>73.03</v>
      </c>
      <c r="N24" s="14">
        <f>J24*0.2*0.8+K24*0.2</f>
        <v>73.032000000000011</v>
      </c>
      <c r="X24" s="14">
        <v>73.031999999999996</v>
      </c>
      <c r="Y24" s="14">
        <v>73.03</v>
      </c>
      <c r="Z24" s="14">
        <v>73.03</v>
      </c>
      <c r="AD24" s="14">
        <v>73.03</v>
      </c>
      <c r="AH24" s="44">
        <v>73.03</v>
      </c>
      <c r="AJ24" s="14" t="s">
        <v>369</v>
      </c>
      <c r="AK24" s="14" t="s">
        <v>60</v>
      </c>
      <c r="AL24" s="14" t="s">
        <v>59</v>
      </c>
    </row>
    <row r="25" spans="1:266" s="15" customFormat="1" x14ac:dyDescent="0.4">
      <c r="A25" s="24">
        <v>24</v>
      </c>
      <c r="B25" s="15" t="s">
        <v>516</v>
      </c>
      <c r="C25" s="15" t="s">
        <v>517</v>
      </c>
      <c r="D25" s="15">
        <v>20232145040</v>
      </c>
      <c r="E25" s="15" t="s">
        <v>561</v>
      </c>
      <c r="F25" s="15" t="s">
        <v>519</v>
      </c>
      <c r="G25" s="15" t="s">
        <v>520</v>
      </c>
      <c r="H25" s="15" t="s">
        <v>521</v>
      </c>
      <c r="I25" s="15" t="s">
        <v>522</v>
      </c>
      <c r="J25" s="15">
        <v>345</v>
      </c>
      <c r="K25" s="15">
        <v>87.54</v>
      </c>
      <c r="L25" s="15">
        <v>72.707999999999998</v>
      </c>
      <c r="M25" s="15">
        <v>72.707999999999998</v>
      </c>
      <c r="N25" s="15">
        <v>72.707999999999998</v>
      </c>
      <c r="O25" s="15" t="s">
        <v>523</v>
      </c>
      <c r="R25" s="15" t="s">
        <v>523</v>
      </c>
      <c r="U25" s="15" t="s">
        <v>523</v>
      </c>
      <c r="X25" s="15">
        <v>72.707999999999998</v>
      </c>
      <c r="Y25" s="15">
        <v>72.707999999999998</v>
      </c>
      <c r="Z25" s="15">
        <v>72.707999999999998</v>
      </c>
      <c r="AD25" s="15">
        <v>72.707999999999998</v>
      </c>
      <c r="AH25" s="48">
        <v>72.707999999999998</v>
      </c>
      <c r="AJ25" s="15" t="s">
        <v>562</v>
      </c>
      <c r="AK25" s="15" t="s">
        <v>74</v>
      </c>
      <c r="AL25" s="15" t="s">
        <v>73</v>
      </c>
    </row>
    <row r="26" spans="1:266" s="15" customFormat="1" x14ac:dyDescent="0.4">
      <c r="A26" s="24">
        <v>25</v>
      </c>
      <c r="B26" s="15" t="s">
        <v>516</v>
      </c>
      <c r="C26" s="15" t="s">
        <v>517</v>
      </c>
      <c r="D26" s="15">
        <v>20232145053</v>
      </c>
      <c r="E26" s="15" t="s">
        <v>563</v>
      </c>
      <c r="F26" s="15" t="s">
        <v>519</v>
      </c>
      <c r="G26" s="15" t="s">
        <v>520</v>
      </c>
      <c r="H26" s="15" t="s">
        <v>521</v>
      </c>
      <c r="I26" s="15" t="s">
        <v>522</v>
      </c>
      <c r="J26" s="15">
        <v>341</v>
      </c>
      <c r="K26" s="15">
        <v>90.52</v>
      </c>
      <c r="L26" s="15">
        <v>72.664000000000001</v>
      </c>
      <c r="M26" s="15">
        <v>72.664000000000001</v>
      </c>
      <c r="N26" s="15">
        <v>72.664000000000001</v>
      </c>
      <c r="O26" s="15" t="s">
        <v>523</v>
      </c>
      <c r="R26" s="15" t="s">
        <v>523</v>
      </c>
      <c r="U26" s="15" t="s">
        <v>523</v>
      </c>
      <c r="X26" s="15">
        <v>72.664000000000001</v>
      </c>
      <c r="Y26" s="15">
        <v>72.664000000000001</v>
      </c>
      <c r="Z26" s="15">
        <v>72.664000000000001</v>
      </c>
      <c r="AD26" s="15">
        <v>72.664000000000001</v>
      </c>
      <c r="AH26" s="48">
        <v>72.664000000000001</v>
      </c>
      <c r="AJ26" s="15" t="s">
        <v>564</v>
      </c>
      <c r="AK26" s="15" t="s">
        <v>74</v>
      </c>
      <c r="AL26" s="15" t="s">
        <v>73</v>
      </c>
    </row>
    <row r="27" spans="1:266" s="15" customFormat="1" x14ac:dyDescent="0.4">
      <c r="A27" s="24">
        <v>26</v>
      </c>
      <c r="B27" s="15" t="s">
        <v>37</v>
      </c>
      <c r="C27" s="15" t="s">
        <v>49</v>
      </c>
      <c r="D27" s="15" t="s">
        <v>565</v>
      </c>
      <c r="E27" s="15" t="s">
        <v>566</v>
      </c>
      <c r="F27" s="15" t="s">
        <v>40</v>
      </c>
      <c r="G27" s="15" t="s">
        <v>51</v>
      </c>
      <c r="H27" s="15" t="s">
        <v>42</v>
      </c>
      <c r="I27" s="15" t="s">
        <v>77</v>
      </c>
      <c r="J27" s="15">
        <v>334</v>
      </c>
      <c r="K27" s="15">
        <v>92.06</v>
      </c>
      <c r="L27" s="15">
        <v>71.852000000000004</v>
      </c>
      <c r="M27" s="15">
        <v>71.849999999999994</v>
      </c>
      <c r="N27" s="15">
        <v>71.849999999999994</v>
      </c>
      <c r="O27" s="15" t="s">
        <v>45</v>
      </c>
      <c r="R27" s="15" t="s">
        <v>45</v>
      </c>
      <c r="U27" s="15" t="s">
        <v>45</v>
      </c>
      <c r="X27" s="15">
        <v>71.852000000000004</v>
      </c>
      <c r="Y27" s="15">
        <v>71.849999999999994</v>
      </c>
      <c r="Z27" s="15">
        <v>71.849999999999994</v>
      </c>
      <c r="AD27" s="15">
        <v>71.849999999999994</v>
      </c>
      <c r="AH27" s="48">
        <v>71.849999999999994</v>
      </c>
      <c r="AJ27" s="15" t="s">
        <v>176</v>
      </c>
      <c r="AK27" s="15" t="s">
        <v>48</v>
      </c>
      <c r="AL27" s="15" t="s">
        <v>47</v>
      </c>
    </row>
    <row r="28" spans="1:266" s="15" customFormat="1" x14ac:dyDescent="0.4">
      <c r="A28" s="24">
        <v>27</v>
      </c>
      <c r="B28" s="24" t="s">
        <v>37</v>
      </c>
      <c r="C28" s="24" t="s">
        <v>53</v>
      </c>
      <c r="D28" s="24">
        <v>20232145010</v>
      </c>
      <c r="E28" s="24" t="s">
        <v>567</v>
      </c>
      <c r="F28" s="24" t="s">
        <v>66</v>
      </c>
      <c r="G28" s="24" t="s">
        <v>51</v>
      </c>
      <c r="H28" s="24" t="s">
        <v>42</v>
      </c>
      <c r="I28" s="24" t="s">
        <v>77</v>
      </c>
      <c r="J28" s="24">
        <v>338</v>
      </c>
      <c r="K28" s="24">
        <v>88.84</v>
      </c>
      <c r="L28" s="24">
        <v>71.847999999999999</v>
      </c>
      <c r="M28" s="24">
        <f>(J28*0.2)*0.8+K28*0.2</f>
        <v>71.848000000000013</v>
      </c>
      <c r="N28" s="24">
        <f>(J28*0.2)*0.8+K28*0.2</f>
        <v>71.848000000000013</v>
      </c>
      <c r="O28" s="24" t="s">
        <v>45</v>
      </c>
      <c r="P28" s="24" t="s">
        <v>45</v>
      </c>
      <c r="Q28" s="24" t="s">
        <v>45</v>
      </c>
      <c r="R28" s="24" t="s">
        <v>45</v>
      </c>
      <c r="S28" s="24" t="s">
        <v>45</v>
      </c>
      <c r="T28" s="24" t="s">
        <v>45</v>
      </c>
      <c r="U28" s="24" t="s">
        <v>45</v>
      </c>
      <c r="V28" s="24" t="s">
        <v>45</v>
      </c>
      <c r="W28" s="24" t="s">
        <v>45</v>
      </c>
      <c r="X28" s="24">
        <v>71.847999999999999</v>
      </c>
      <c r="Y28" s="24">
        <v>71.847999999999999</v>
      </c>
      <c r="Z28" s="24">
        <v>71.847999999999999</v>
      </c>
      <c r="AA28" s="24" t="s">
        <v>45</v>
      </c>
      <c r="AB28" s="24" t="s">
        <v>45</v>
      </c>
      <c r="AC28" s="24" t="s">
        <v>45</v>
      </c>
      <c r="AD28" s="24">
        <v>71.847999999999999</v>
      </c>
      <c r="AE28" s="24" t="s">
        <v>45</v>
      </c>
      <c r="AF28" s="24" t="s">
        <v>45</v>
      </c>
      <c r="AG28" s="24" t="s">
        <v>45</v>
      </c>
      <c r="AH28" s="49">
        <v>71.847999999999999</v>
      </c>
      <c r="AI28" s="24" t="s">
        <v>45</v>
      </c>
      <c r="AJ28" s="24" t="s">
        <v>159</v>
      </c>
      <c r="AK28" s="50" t="s">
        <v>47</v>
      </c>
      <c r="AL28" s="50" t="s">
        <v>48</v>
      </c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</row>
    <row r="29" spans="1:266" s="15" customFormat="1" x14ac:dyDescent="0.4">
      <c r="A29" s="24">
        <v>28</v>
      </c>
      <c r="B29" s="15" t="s">
        <v>37</v>
      </c>
      <c r="C29" s="15" t="s">
        <v>49</v>
      </c>
      <c r="D29" s="15">
        <v>20232145052</v>
      </c>
      <c r="E29" s="15" t="s">
        <v>568</v>
      </c>
      <c r="F29" s="15" t="s">
        <v>40</v>
      </c>
      <c r="G29" s="15" t="s">
        <v>51</v>
      </c>
      <c r="H29" s="15" t="s">
        <v>42</v>
      </c>
      <c r="I29" s="15" t="s">
        <v>77</v>
      </c>
      <c r="J29" s="15">
        <v>339</v>
      </c>
      <c r="K29" s="15">
        <v>87.24</v>
      </c>
      <c r="L29" s="15">
        <v>71.688000000000002</v>
      </c>
      <c r="M29" s="15">
        <v>71.69</v>
      </c>
      <c r="N29" s="15">
        <v>71.69</v>
      </c>
      <c r="O29" s="15" t="s">
        <v>45</v>
      </c>
      <c r="R29" s="15" t="s">
        <v>45</v>
      </c>
      <c r="U29" s="15" t="s">
        <v>45</v>
      </c>
      <c r="X29" s="15">
        <v>71.688000000000002</v>
      </c>
      <c r="Y29" s="15">
        <v>71.69</v>
      </c>
      <c r="Z29" s="15">
        <v>71.69</v>
      </c>
      <c r="AD29" s="15">
        <v>71.69</v>
      </c>
      <c r="AH29" s="48">
        <v>71.69</v>
      </c>
      <c r="AJ29" s="15" t="s">
        <v>195</v>
      </c>
      <c r="AK29" s="15" t="s">
        <v>48</v>
      </c>
      <c r="AL29" s="15" t="s">
        <v>47</v>
      </c>
    </row>
    <row r="30" spans="1:266" s="15" customFormat="1" x14ac:dyDescent="0.4">
      <c r="A30" s="24">
        <v>29</v>
      </c>
      <c r="B30" s="24" t="s">
        <v>37</v>
      </c>
      <c r="C30" s="24" t="s">
        <v>53</v>
      </c>
      <c r="D30" s="24">
        <v>20232145037</v>
      </c>
      <c r="E30" s="24" t="s">
        <v>569</v>
      </c>
      <c r="F30" s="24" t="s">
        <v>40</v>
      </c>
      <c r="G30" s="24" t="s">
        <v>51</v>
      </c>
      <c r="H30" s="24" t="s">
        <v>42</v>
      </c>
      <c r="I30" s="24" t="s">
        <v>77</v>
      </c>
      <c r="J30" s="24">
        <v>335</v>
      </c>
      <c r="K30" s="24">
        <v>89.8</v>
      </c>
      <c r="L30" s="24">
        <v>71.56</v>
      </c>
      <c r="M30" s="24">
        <f>(J30*0.2)*0.8+K30*0.2</f>
        <v>71.56</v>
      </c>
      <c r="N30" s="24">
        <f>(J30*0.2)*0.8+K30*0.2</f>
        <v>71.56</v>
      </c>
      <c r="O30" s="24" t="s">
        <v>45</v>
      </c>
      <c r="P30" s="24" t="s">
        <v>45</v>
      </c>
      <c r="Q30" s="24" t="s">
        <v>45</v>
      </c>
      <c r="R30" s="24" t="s">
        <v>45</v>
      </c>
      <c r="S30" s="24" t="s">
        <v>45</v>
      </c>
      <c r="T30" s="24" t="s">
        <v>45</v>
      </c>
      <c r="U30" s="24" t="s">
        <v>45</v>
      </c>
      <c r="V30" s="24" t="s">
        <v>45</v>
      </c>
      <c r="W30" s="24" t="s">
        <v>45</v>
      </c>
      <c r="X30" s="24">
        <v>71.56</v>
      </c>
      <c r="Y30" s="24">
        <v>71.56</v>
      </c>
      <c r="Z30" s="24">
        <v>71.56</v>
      </c>
      <c r="AA30" s="24" t="s">
        <v>45</v>
      </c>
      <c r="AB30" s="24" t="s">
        <v>45</v>
      </c>
      <c r="AC30" s="24" t="s">
        <v>45</v>
      </c>
      <c r="AD30" s="24">
        <v>71.56</v>
      </c>
      <c r="AE30" s="24" t="s">
        <v>45</v>
      </c>
      <c r="AF30" s="24" t="s">
        <v>45</v>
      </c>
      <c r="AG30" s="24" t="s">
        <v>45</v>
      </c>
      <c r="AH30" s="49">
        <v>71.56</v>
      </c>
      <c r="AI30" s="24" t="s">
        <v>45</v>
      </c>
      <c r="AJ30" s="24" t="s">
        <v>436</v>
      </c>
      <c r="AK30" s="50" t="s">
        <v>47</v>
      </c>
      <c r="AL30" s="50" t="s">
        <v>48</v>
      </c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</row>
    <row r="31" spans="1:266" s="15" customFormat="1" x14ac:dyDescent="0.4">
      <c r="A31" s="24">
        <v>30</v>
      </c>
      <c r="B31" s="15" t="s">
        <v>37</v>
      </c>
      <c r="C31" s="15" t="s">
        <v>64</v>
      </c>
      <c r="D31" s="15">
        <v>20232145022</v>
      </c>
      <c r="E31" s="15" t="s">
        <v>570</v>
      </c>
      <c r="F31" s="15" t="s">
        <v>66</v>
      </c>
      <c r="G31" s="15" t="s">
        <v>51</v>
      </c>
      <c r="H31" s="15" t="s">
        <v>42</v>
      </c>
      <c r="I31" s="15" t="s">
        <v>77</v>
      </c>
      <c r="J31" s="15">
        <v>339</v>
      </c>
      <c r="K31" s="15">
        <v>86.06</v>
      </c>
      <c r="L31" s="15">
        <v>76.930000000000007</v>
      </c>
      <c r="M31" s="15">
        <v>71.451999999999998</v>
      </c>
      <c r="N31" s="15">
        <f>J31*0.2*0.8+K31*0.2</f>
        <v>71.451999999999998</v>
      </c>
      <c r="X31" s="15">
        <v>76.930000000000007</v>
      </c>
      <c r="Y31" s="15">
        <v>71.451999999999998</v>
      </c>
      <c r="Z31" s="15">
        <v>71.451999999999998</v>
      </c>
      <c r="AB31" s="15" t="s">
        <v>550</v>
      </c>
      <c r="AC31" s="15" t="s">
        <v>550</v>
      </c>
      <c r="AD31" s="15">
        <v>71.451999999999998</v>
      </c>
      <c r="AH31" s="48">
        <v>71.451999999999998</v>
      </c>
      <c r="AI31" s="15" t="s">
        <v>550</v>
      </c>
      <c r="AK31" s="15" t="s">
        <v>60</v>
      </c>
      <c r="AL31" s="15" t="s">
        <v>59</v>
      </c>
    </row>
    <row r="32" spans="1:266" s="15" customFormat="1" x14ac:dyDescent="0.4">
      <c r="A32" s="24">
        <v>31</v>
      </c>
      <c r="B32" s="24" t="s">
        <v>37</v>
      </c>
      <c r="C32" s="24" t="s">
        <v>115</v>
      </c>
      <c r="D32" s="24">
        <v>20232145016</v>
      </c>
      <c r="E32" s="24" t="s">
        <v>571</v>
      </c>
      <c r="F32" s="24" t="s">
        <v>40</v>
      </c>
      <c r="G32" s="24" t="s">
        <v>51</v>
      </c>
      <c r="H32" s="24" t="s">
        <v>42</v>
      </c>
      <c r="I32" s="24" t="s">
        <v>77</v>
      </c>
      <c r="J32" s="24">
        <v>333</v>
      </c>
      <c r="K32" s="24">
        <v>88.86</v>
      </c>
      <c r="L32" s="24">
        <v>71.052000000000007</v>
      </c>
      <c r="M32" s="24">
        <v>71.052000000000007</v>
      </c>
      <c r="N32" s="24">
        <v>71.052000000000007</v>
      </c>
      <c r="O32" s="24"/>
      <c r="P32" s="24"/>
      <c r="Q32" s="24"/>
      <c r="R32" s="24"/>
      <c r="S32" s="24"/>
      <c r="T32" s="24"/>
      <c r="U32" s="24"/>
      <c r="V32" s="24"/>
      <c r="W32" s="24"/>
      <c r="X32" s="24">
        <v>71.052000000000007</v>
      </c>
      <c r="Y32" s="24">
        <v>71.052000000000007</v>
      </c>
      <c r="Z32" s="24">
        <v>71.052000000000007</v>
      </c>
      <c r="AA32" s="24"/>
      <c r="AB32" s="24"/>
      <c r="AC32" s="24"/>
      <c r="AD32" s="15">
        <v>71.052000000000007</v>
      </c>
      <c r="AH32" s="48">
        <v>71.052000000000007</v>
      </c>
      <c r="AJ32" s="24" t="s">
        <v>137</v>
      </c>
      <c r="AK32" s="24" t="s">
        <v>120</v>
      </c>
      <c r="AL32" s="24" t="s">
        <v>121</v>
      </c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</row>
    <row r="33" spans="1:266" s="16" customFormat="1" x14ac:dyDescent="0.4">
      <c r="A33" s="24">
        <v>32</v>
      </c>
      <c r="B33" s="25" t="s">
        <v>37</v>
      </c>
      <c r="C33" s="25" t="s">
        <v>49</v>
      </c>
      <c r="D33" s="26">
        <v>20213145027</v>
      </c>
      <c r="E33" s="26" t="s">
        <v>572</v>
      </c>
      <c r="F33" s="15" t="s">
        <v>40</v>
      </c>
      <c r="G33" s="15" t="s">
        <v>51</v>
      </c>
      <c r="H33" s="15" t="s">
        <v>42</v>
      </c>
      <c r="I33" s="15" t="s">
        <v>77</v>
      </c>
      <c r="J33" s="15">
        <v>329</v>
      </c>
      <c r="K33" s="15">
        <v>91.72</v>
      </c>
      <c r="L33" s="15">
        <v>70.983999999999995</v>
      </c>
      <c r="M33" s="15">
        <v>70.98</v>
      </c>
      <c r="N33" s="15">
        <v>70.98</v>
      </c>
      <c r="O33" s="15" t="s">
        <v>45</v>
      </c>
      <c r="P33" s="15"/>
      <c r="Q33" s="15"/>
      <c r="R33" s="15" t="s">
        <v>45</v>
      </c>
      <c r="S33" s="15"/>
      <c r="T33" s="15"/>
      <c r="U33" s="15" t="s">
        <v>45</v>
      </c>
      <c r="V33" s="15"/>
      <c r="W33" s="15"/>
      <c r="X33" s="15">
        <v>70.983999999999995</v>
      </c>
      <c r="Y33" s="15">
        <v>70.98</v>
      </c>
      <c r="Z33" s="15">
        <v>70.98</v>
      </c>
      <c r="AA33" s="15"/>
      <c r="AB33" s="15"/>
      <c r="AC33" s="15"/>
      <c r="AD33" s="15">
        <v>70.98</v>
      </c>
      <c r="AE33" s="15"/>
      <c r="AF33" s="15"/>
      <c r="AG33" s="15"/>
      <c r="AH33" s="48">
        <v>70.98</v>
      </c>
      <c r="AI33" s="15"/>
      <c r="AJ33" s="15" t="s">
        <v>52</v>
      </c>
      <c r="AK33" s="24" t="s">
        <v>48</v>
      </c>
      <c r="AL33" s="24" t="s">
        <v>47</v>
      </c>
      <c r="AM33" s="24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  <c r="IU33" s="26"/>
      <c r="IV33" s="26"/>
      <c r="IW33" s="26"/>
      <c r="IX33" s="26"/>
      <c r="IY33" s="26"/>
      <c r="IZ33" s="26"/>
      <c r="JA33" s="26"/>
      <c r="JB33" s="26"/>
      <c r="JC33" s="26"/>
      <c r="JD33" s="26"/>
      <c r="JE33" s="26"/>
      <c r="JF33" s="26"/>
    </row>
    <row r="34" spans="1:266" s="16" customFormat="1" x14ac:dyDescent="0.4">
      <c r="A34" s="24">
        <v>33</v>
      </c>
      <c r="B34" s="25" t="s">
        <v>37</v>
      </c>
      <c r="C34" s="25" t="s">
        <v>69</v>
      </c>
      <c r="D34" s="26" t="s">
        <v>573</v>
      </c>
      <c r="E34" s="26" t="s">
        <v>574</v>
      </c>
      <c r="F34" s="15" t="s">
        <v>40</v>
      </c>
      <c r="G34" s="15" t="s">
        <v>51</v>
      </c>
      <c r="H34" s="15" t="s">
        <v>42</v>
      </c>
      <c r="I34" s="15" t="s">
        <v>77</v>
      </c>
      <c r="J34" s="15">
        <v>332</v>
      </c>
      <c r="K34" s="15">
        <v>89.2</v>
      </c>
      <c r="L34" s="15">
        <v>70.959999999999994</v>
      </c>
      <c r="M34" s="15">
        <f>J34*0.2*0.8+K34*0.2</f>
        <v>70.960000000000008</v>
      </c>
      <c r="N34" s="15">
        <v>70.959999999999994</v>
      </c>
      <c r="O34" s="15"/>
      <c r="P34" s="15"/>
      <c r="Q34" s="15"/>
      <c r="R34" s="15"/>
      <c r="S34" s="15"/>
      <c r="T34" s="15"/>
      <c r="U34" s="15"/>
      <c r="V34" s="15"/>
      <c r="W34" s="15"/>
      <c r="X34" s="15">
        <v>70.959999999999994</v>
      </c>
      <c r="Y34" s="15">
        <v>70.959999999999994</v>
      </c>
      <c r="Z34" s="15">
        <v>70.959999999999994</v>
      </c>
      <c r="AA34" s="15"/>
      <c r="AB34" s="15"/>
      <c r="AC34" s="15"/>
      <c r="AD34" s="15">
        <v>70.959999999999994</v>
      </c>
      <c r="AE34" s="15"/>
      <c r="AF34" s="15"/>
      <c r="AG34" s="15"/>
      <c r="AH34" s="48">
        <v>70.959999999999994</v>
      </c>
      <c r="AI34" s="15"/>
      <c r="AJ34" s="15" t="s">
        <v>402</v>
      </c>
      <c r="AK34" s="24" t="s">
        <v>73</v>
      </c>
      <c r="AL34" s="24" t="s">
        <v>74</v>
      </c>
      <c r="AM34" s="24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  <c r="IW34" s="26"/>
      <c r="IX34" s="26"/>
      <c r="IY34" s="26"/>
      <c r="IZ34" s="26"/>
      <c r="JA34" s="26"/>
      <c r="JB34" s="26"/>
      <c r="JC34" s="26"/>
      <c r="JD34" s="26"/>
      <c r="JE34" s="26"/>
      <c r="JF34" s="26"/>
    </row>
    <row r="35" spans="1:266" s="16" customFormat="1" x14ac:dyDescent="0.4">
      <c r="A35" s="24">
        <v>34</v>
      </c>
      <c r="B35" s="25" t="s">
        <v>516</v>
      </c>
      <c r="C35" s="25" t="s">
        <v>517</v>
      </c>
      <c r="D35" s="26">
        <v>20232145047</v>
      </c>
      <c r="E35" s="26" t="s">
        <v>575</v>
      </c>
      <c r="F35" s="15" t="s">
        <v>528</v>
      </c>
      <c r="G35" s="15" t="s">
        <v>520</v>
      </c>
      <c r="H35" s="15" t="s">
        <v>521</v>
      </c>
      <c r="I35" s="15" t="s">
        <v>522</v>
      </c>
      <c r="J35" s="15">
        <v>329</v>
      </c>
      <c r="K35" s="15">
        <v>91.14</v>
      </c>
      <c r="L35" s="15">
        <v>78.47</v>
      </c>
      <c r="M35" s="15">
        <v>70.867999999999995</v>
      </c>
      <c r="N35" s="15">
        <v>70.867999999999995</v>
      </c>
      <c r="O35" s="15" t="s">
        <v>523</v>
      </c>
      <c r="P35" s="15"/>
      <c r="Q35" s="15"/>
      <c r="R35" s="15" t="s">
        <v>523</v>
      </c>
      <c r="S35" s="15"/>
      <c r="T35" s="15"/>
      <c r="U35" s="15" t="s">
        <v>523</v>
      </c>
      <c r="V35" s="15"/>
      <c r="W35" s="15"/>
      <c r="X35" s="15">
        <v>70.867999999999995</v>
      </c>
      <c r="Y35" s="15">
        <v>70.867999999999995</v>
      </c>
      <c r="Z35" s="15">
        <v>70.867999999999995</v>
      </c>
      <c r="AA35" s="15"/>
      <c r="AB35" s="15"/>
      <c r="AC35" s="15"/>
      <c r="AD35" s="15">
        <v>70.867999999999995</v>
      </c>
      <c r="AE35" s="15"/>
      <c r="AF35" s="15"/>
      <c r="AG35" s="15"/>
      <c r="AH35" s="48">
        <v>70.867999999999995</v>
      </c>
      <c r="AI35" s="15"/>
      <c r="AJ35" s="15" t="s">
        <v>576</v>
      </c>
      <c r="AK35" s="24" t="s">
        <v>74</v>
      </c>
      <c r="AL35" s="24" t="s">
        <v>73</v>
      </c>
      <c r="AM35" s="24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  <c r="IW35" s="26"/>
      <c r="IX35" s="26"/>
      <c r="IY35" s="26"/>
      <c r="IZ35" s="26"/>
      <c r="JA35" s="26"/>
      <c r="JB35" s="26"/>
      <c r="JC35" s="26"/>
      <c r="JD35" s="26"/>
      <c r="JE35" s="26"/>
      <c r="JF35" s="26"/>
    </row>
    <row r="36" spans="1:266" s="16" customFormat="1" x14ac:dyDescent="0.4">
      <c r="A36" s="24">
        <v>35</v>
      </c>
      <c r="B36" s="27" t="s">
        <v>37</v>
      </c>
      <c r="C36" s="27" t="s">
        <v>53</v>
      </c>
      <c r="D36" s="28">
        <v>20232145033</v>
      </c>
      <c r="E36" s="28" t="s">
        <v>577</v>
      </c>
      <c r="F36" s="29" t="s">
        <v>40</v>
      </c>
      <c r="G36" s="29" t="s">
        <v>51</v>
      </c>
      <c r="H36" s="29" t="s">
        <v>42</v>
      </c>
      <c r="I36" s="29" t="s">
        <v>77</v>
      </c>
      <c r="J36" s="32">
        <v>337</v>
      </c>
      <c r="K36" s="32">
        <v>83.12</v>
      </c>
      <c r="L36" s="29">
        <f>J36*0.2*0.8+K36*0.2</f>
        <v>70.544000000000011</v>
      </c>
      <c r="M36" s="29">
        <f>(J36*0.2)*0.8+K36*0.2</f>
        <v>70.544000000000011</v>
      </c>
      <c r="N36" s="29">
        <f>(J36*0.2)*0.8+K36*0.2</f>
        <v>70.544000000000011</v>
      </c>
      <c r="O36" s="29" t="s">
        <v>45</v>
      </c>
      <c r="P36" s="29" t="s">
        <v>45</v>
      </c>
      <c r="Q36" s="29" t="s">
        <v>45</v>
      </c>
      <c r="R36" s="29" t="s">
        <v>45</v>
      </c>
      <c r="S36" s="29" t="s">
        <v>45</v>
      </c>
      <c r="T36" s="29" t="s">
        <v>45</v>
      </c>
      <c r="U36" s="29" t="s">
        <v>45</v>
      </c>
      <c r="V36" s="29" t="s">
        <v>45</v>
      </c>
      <c r="W36" s="29" t="s">
        <v>45</v>
      </c>
      <c r="X36" s="29">
        <v>70.543999999999997</v>
      </c>
      <c r="Y36" s="29">
        <v>70.543999999999997</v>
      </c>
      <c r="Z36" s="29">
        <v>70.543999999999997</v>
      </c>
      <c r="AA36" s="29" t="s">
        <v>45</v>
      </c>
      <c r="AB36" s="29" t="s">
        <v>45</v>
      </c>
      <c r="AC36" s="29" t="s">
        <v>45</v>
      </c>
      <c r="AD36" s="29">
        <v>70.543999999999997</v>
      </c>
      <c r="AE36" s="29" t="s">
        <v>45</v>
      </c>
      <c r="AF36" s="29" t="s">
        <v>45</v>
      </c>
      <c r="AG36" s="29" t="s">
        <v>45</v>
      </c>
      <c r="AH36" s="51">
        <v>70.543999999999997</v>
      </c>
      <c r="AI36" s="29" t="s">
        <v>45</v>
      </c>
      <c r="AJ36" s="29" t="s">
        <v>405</v>
      </c>
      <c r="AK36" s="24" t="s">
        <v>47</v>
      </c>
      <c r="AL36" s="24" t="s">
        <v>48</v>
      </c>
      <c r="AM36" s="24"/>
    </row>
    <row r="37" spans="1:266" s="16" customFormat="1" x14ac:dyDescent="0.4">
      <c r="A37" s="24">
        <v>36</v>
      </c>
      <c r="B37" s="27" t="s">
        <v>37</v>
      </c>
      <c r="C37" s="27" t="s">
        <v>53</v>
      </c>
      <c r="D37" s="28">
        <v>20232145007</v>
      </c>
      <c r="E37" s="28" t="s">
        <v>578</v>
      </c>
      <c r="F37" s="29" t="s">
        <v>66</v>
      </c>
      <c r="G37" s="29" t="s">
        <v>51</v>
      </c>
      <c r="H37" s="29" t="s">
        <v>42</v>
      </c>
      <c r="I37" s="29" t="s">
        <v>77</v>
      </c>
      <c r="J37" s="32">
        <v>325</v>
      </c>
      <c r="K37" s="32">
        <v>91.66</v>
      </c>
      <c r="L37" s="29">
        <v>70.331999999999994</v>
      </c>
      <c r="M37" s="29">
        <f>(J37*0.2)*0.8+K37*0.2</f>
        <v>70.331999999999994</v>
      </c>
      <c r="N37" s="29">
        <f>(J37*0.2)*0.8+K37*0.2</f>
        <v>70.331999999999994</v>
      </c>
      <c r="O37" s="29" t="s">
        <v>45</v>
      </c>
      <c r="P37" s="29" t="s">
        <v>45</v>
      </c>
      <c r="Q37" s="29" t="s">
        <v>45</v>
      </c>
      <c r="R37" s="29" t="s">
        <v>45</v>
      </c>
      <c r="S37" s="29" t="s">
        <v>45</v>
      </c>
      <c r="T37" s="29" t="s">
        <v>45</v>
      </c>
      <c r="U37" s="29" t="s">
        <v>45</v>
      </c>
      <c r="V37" s="29" t="s">
        <v>45</v>
      </c>
      <c r="W37" s="29" t="s">
        <v>45</v>
      </c>
      <c r="X37" s="29">
        <v>70.331999999999994</v>
      </c>
      <c r="Y37" s="29">
        <v>70.331999999999994</v>
      </c>
      <c r="Z37" s="29">
        <v>70.331999999999994</v>
      </c>
      <c r="AA37" s="29" t="s">
        <v>45</v>
      </c>
      <c r="AB37" s="29" t="s">
        <v>45</v>
      </c>
      <c r="AC37" s="29" t="s">
        <v>45</v>
      </c>
      <c r="AD37" s="29">
        <v>70.331999999999994</v>
      </c>
      <c r="AE37" s="29" t="s">
        <v>45</v>
      </c>
      <c r="AF37" s="29" t="s">
        <v>45</v>
      </c>
      <c r="AG37" s="29" t="s">
        <v>45</v>
      </c>
      <c r="AH37" s="51">
        <v>70.331999999999994</v>
      </c>
      <c r="AI37" s="29" t="s">
        <v>45</v>
      </c>
      <c r="AJ37" s="29" t="s">
        <v>405</v>
      </c>
      <c r="AK37" s="24" t="s">
        <v>47</v>
      </c>
      <c r="AL37" s="24" t="s">
        <v>48</v>
      </c>
      <c r="AM37" s="24"/>
    </row>
    <row r="38" spans="1:266" s="16" customFormat="1" x14ac:dyDescent="0.4">
      <c r="A38" s="24">
        <v>37</v>
      </c>
      <c r="B38" s="25" t="s">
        <v>516</v>
      </c>
      <c r="C38" s="25" t="s">
        <v>517</v>
      </c>
      <c r="D38" s="25">
        <v>20232145013</v>
      </c>
      <c r="E38" s="25" t="s">
        <v>579</v>
      </c>
      <c r="F38" s="25" t="s">
        <v>519</v>
      </c>
      <c r="G38" s="25" t="s">
        <v>520</v>
      </c>
      <c r="H38" s="25" t="s">
        <v>521</v>
      </c>
      <c r="I38" s="25" t="s">
        <v>522</v>
      </c>
      <c r="J38" s="25">
        <v>325</v>
      </c>
      <c r="K38" s="25">
        <v>91.5</v>
      </c>
      <c r="L38" s="25">
        <v>78.25</v>
      </c>
      <c r="M38" s="25">
        <v>70.3</v>
      </c>
      <c r="N38" s="25">
        <v>70.3</v>
      </c>
      <c r="O38" s="25" t="s">
        <v>523</v>
      </c>
      <c r="P38" s="25"/>
      <c r="Q38" s="25"/>
      <c r="R38" s="25" t="s">
        <v>523</v>
      </c>
      <c r="S38" s="25"/>
      <c r="T38" s="25"/>
      <c r="U38" s="25" t="s">
        <v>523</v>
      </c>
      <c r="V38" s="25"/>
      <c r="W38" s="25"/>
      <c r="X38" s="25">
        <v>78.25</v>
      </c>
      <c r="Y38" s="25">
        <v>70.3</v>
      </c>
      <c r="Z38" s="25">
        <v>70.3</v>
      </c>
      <c r="AA38" s="25"/>
      <c r="AB38" s="25"/>
      <c r="AC38" s="25"/>
      <c r="AD38" s="25">
        <v>70.3</v>
      </c>
      <c r="AE38" s="25"/>
      <c r="AF38" s="25"/>
      <c r="AG38" s="25"/>
      <c r="AH38" s="52">
        <v>70.3</v>
      </c>
      <c r="AI38" s="25"/>
      <c r="AJ38" s="25" t="s">
        <v>580</v>
      </c>
      <c r="AK38" s="24" t="s">
        <v>74</v>
      </c>
      <c r="AL38" s="24" t="s">
        <v>73</v>
      </c>
      <c r="AM38" s="24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26"/>
      <c r="IW38" s="26"/>
      <c r="IX38" s="26"/>
      <c r="IY38" s="26"/>
      <c r="IZ38" s="26"/>
      <c r="JA38" s="26"/>
      <c r="JB38" s="26"/>
      <c r="JC38" s="26"/>
      <c r="JD38" s="26"/>
      <c r="JE38" s="26"/>
      <c r="JF38" s="26"/>
    </row>
    <row r="39" spans="1:266" s="16" customFormat="1" x14ac:dyDescent="0.4">
      <c r="A39" s="24">
        <v>38</v>
      </c>
      <c r="B39" s="25" t="s">
        <v>37</v>
      </c>
      <c r="C39" s="25" t="s">
        <v>69</v>
      </c>
      <c r="D39" s="25" t="s">
        <v>581</v>
      </c>
      <c r="E39" s="25" t="s">
        <v>582</v>
      </c>
      <c r="F39" s="25" t="s">
        <v>40</v>
      </c>
      <c r="G39" s="25" t="s">
        <v>51</v>
      </c>
      <c r="H39" s="25" t="s">
        <v>42</v>
      </c>
      <c r="I39" s="25" t="s">
        <v>77</v>
      </c>
      <c r="J39" s="25">
        <v>321</v>
      </c>
      <c r="K39" s="25">
        <v>93.46</v>
      </c>
      <c r="L39" s="25">
        <v>70.052000000000007</v>
      </c>
      <c r="M39" s="25">
        <f>J39*0.2*0.8+K39*0.2</f>
        <v>70.052000000000007</v>
      </c>
      <c r="N39" s="25">
        <v>70.05</v>
      </c>
      <c r="O39" s="25"/>
      <c r="P39" s="25"/>
      <c r="Q39" s="25"/>
      <c r="R39" s="25"/>
      <c r="S39" s="25"/>
      <c r="T39" s="25"/>
      <c r="U39" s="25"/>
      <c r="V39" s="25"/>
      <c r="W39" s="25"/>
      <c r="X39" s="25">
        <v>70.959999999999994</v>
      </c>
      <c r="Y39" s="25">
        <v>70.05</v>
      </c>
      <c r="Z39" s="25">
        <v>70.05</v>
      </c>
      <c r="AA39" s="25"/>
      <c r="AB39" s="25"/>
      <c r="AC39" s="25"/>
      <c r="AD39" s="25">
        <v>70.05</v>
      </c>
      <c r="AE39" s="25"/>
      <c r="AF39" s="25"/>
      <c r="AG39" s="25"/>
      <c r="AH39" s="52">
        <v>70.05</v>
      </c>
      <c r="AI39" s="25"/>
      <c r="AJ39" s="25" t="s">
        <v>180</v>
      </c>
      <c r="AK39" s="24" t="s">
        <v>73</v>
      </c>
      <c r="AL39" s="24" t="s">
        <v>74</v>
      </c>
      <c r="AM39" s="24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26"/>
      <c r="IW39" s="26"/>
      <c r="IX39" s="26"/>
      <c r="IY39" s="26"/>
      <c r="IZ39" s="26"/>
      <c r="JA39" s="26"/>
      <c r="JB39" s="26"/>
      <c r="JC39" s="26"/>
      <c r="JD39" s="26"/>
      <c r="JE39" s="26"/>
      <c r="JF39" s="26"/>
    </row>
    <row r="40" spans="1:266" s="16" customFormat="1" x14ac:dyDescent="0.4">
      <c r="A40" s="24">
        <v>39</v>
      </c>
      <c r="B40" s="25" t="s">
        <v>37</v>
      </c>
      <c r="C40" s="25" t="s">
        <v>49</v>
      </c>
      <c r="D40" s="25">
        <v>20232145044</v>
      </c>
      <c r="E40" s="25" t="s">
        <v>583</v>
      </c>
      <c r="F40" s="25" t="s">
        <v>40</v>
      </c>
      <c r="G40" s="25" t="s">
        <v>51</v>
      </c>
      <c r="H40" s="25" t="s">
        <v>42</v>
      </c>
      <c r="I40" s="25" t="s">
        <v>77</v>
      </c>
      <c r="J40" s="25">
        <v>324</v>
      </c>
      <c r="K40" s="25">
        <v>89.9</v>
      </c>
      <c r="L40" s="25">
        <v>69.819999999999993</v>
      </c>
      <c r="M40" s="25">
        <v>69.819999999999993</v>
      </c>
      <c r="N40" s="25">
        <v>69.819999999999993</v>
      </c>
      <c r="O40" s="25" t="s">
        <v>45</v>
      </c>
      <c r="P40" s="25"/>
      <c r="Q40" s="25"/>
      <c r="R40" s="25" t="s">
        <v>45</v>
      </c>
      <c r="S40" s="25"/>
      <c r="T40" s="25"/>
      <c r="U40" s="25" t="s">
        <v>45</v>
      </c>
      <c r="V40" s="25"/>
      <c r="W40" s="25"/>
      <c r="X40" s="25">
        <v>69.819999999999993</v>
      </c>
      <c r="Y40" s="25">
        <v>69.819999999999993</v>
      </c>
      <c r="Z40" s="25">
        <v>69.819999999999993</v>
      </c>
      <c r="AA40" s="25"/>
      <c r="AB40" s="25"/>
      <c r="AC40" s="25"/>
      <c r="AD40" s="25">
        <v>69.819999999999993</v>
      </c>
      <c r="AE40" s="25"/>
      <c r="AF40" s="25"/>
      <c r="AG40" s="25"/>
      <c r="AH40" s="52">
        <v>69.819999999999993</v>
      </c>
      <c r="AI40" s="25"/>
      <c r="AJ40" s="25" t="s">
        <v>269</v>
      </c>
      <c r="AK40" s="24" t="s">
        <v>48</v>
      </c>
      <c r="AL40" s="24" t="s">
        <v>47</v>
      </c>
      <c r="AM40" s="24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  <c r="IR40" s="26"/>
      <c r="IS40" s="26"/>
      <c r="IT40" s="26"/>
      <c r="IU40" s="26"/>
      <c r="IV40" s="26"/>
      <c r="IW40" s="26"/>
      <c r="IX40" s="26"/>
      <c r="IY40" s="26"/>
      <c r="IZ40" s="26"/>
      <c r="JA40" s="26"/>
      <c r="JB40" s="26"/>
      <c r="JC40" s="26"/>
      <c r="JD40" s="26"/>
      <c r="JE40" s="26"/>
      <c r="JF40" s="26"/>
    </row>
    <row r="41" spans="1:266" s="16" customFormat="1" x14ac:dyDescent="0.4">
      <c r="A41" s="24">
        <v>40</v>
      </c>
      <c r="B41" s="28" t="s">
        <v>37</v>
      </c>
      <c r="C41" s="28" t="s">
        <v>53</v>
      </c>
      <c r="D41" s="28">
        <v>20232145034</v>
      </c>
      <c r="E41" s="28" t="s">
        <v>584</v>
      </c>
      <c r="F41" s="28" t="s">
        <v>66</v>
      </c>
      <c r="G41" s="28" t="s">
        <v>51</v>
      </c>
      <c r="H41" s="28" t="s">
        <v>42</v>
      </c>
      <c r="I41" s="28" t="s">
        <v>77</v>
      </c>
      <c r="J41" s="28">
        <v>326</v>
      </c>
      <c r="K41" s="28">
        <v>87.92</v>
      </c>
      <c r="L41" s="28">
        <v>69.744</v>
      </c>
      <c r="M41" s="28">
        <f>(J41*0.2)*0.8+K41*0.2</f>
        <v>69.744</v>
      </c>
      <c r="N41" s="28">
        <f>(J41*0.2)*0.8+K41*0.2</f>
        <v>69.744</v>
      </c>
      <c r="O41" s="28" t="s">
        <v>45</v>
      </c>
      <c r="P41" s="28" t="s">
        <v>45</v>
      </c>
      <c r="Q41" s="28" t="s">
        <v>45</v>
      </c>
      <c r="R41" s="28" t="s">
        <v>45</v>
      </c>
      <c r="S41" s="28" t="s">
        <v>45</v>
      </c>
      <c r="T41" s="28" t="s">
        <v>45</v>
      </c>
      <c r="U41" s="28" t="s">
        <v>45</v>
      </c>
      <c r="V41" s="28" t="s">
        <v>45</v>
      </c>
      <c r="W41" s="28" t="s">
        <v>45</v>
      </c>
      <c r="X41" s="28">
        <v>69.744</v>
      </c>
      <c r="Y41" s="28">
        <v>69.744</v>
      </c>
      <c r="Z41" s="28">
        <v>69.744</v>
      </c>
      <c r="AA41" s="28" t="s">
        <v>45</v>
      </c>
      <c r="AB41" s="28" t="s">
        <v>45</v>
      </c>
      <c r="AC41" s="28" t="s">
        <v>45</v>
      </c>
      <c r="AD41" s="24">
        <v>69.744</v>
      </c>
      <c r="AE41" s="24" t="s">
        <v>45</v>
      </c>
      <c r="AF41" s="24" t="s">
        <v>45</v>
      </c>
      <c r="AG41" s="24" t="s">
        <v>45</v>
      </c>
      <c r="AH41" s="49">
        <v>69.744</v>
      </c>
      <c r="AI41" s="24" t="s">
        <v>45</v>
      </c>
      <c r="AJ41" s="28" t="s">
        <v>46</v>
      </c>
      <c r="AK41" s="24" t="s">
        <v>47</v>
      </c>
      <c r="AL41" s="24" t="s">
        <v>48</v>
      </c>
      <c r="AM41" s="24"/>
    </row>
    <row r="42" spans="1:266" s="16" customFormat="1" x14ac:dyDescent="0.4">
      <c r="A42" s="24">
        <v>41</v>
      </c>
      <c r="B42" s="25" t="s">
        <v>37</v>
      </c>
      <c r="C42" s="25" t="s">
        <v>64</v>
      </c>
      <c r="D42" s="25">
        <v>20232145020</v>
      </c>
      <c r="E42" s="25" t="s">
        <v>585</v>
      </c>
      <c r="F42" s="25" t="s">
        <v>66</v>
      </c>
      <c r="G42" s="25" t="s">
        <v>51</v>
      </c>
      <c r="H42" s="25" t="s">
        <v>42</v>
      </c>
      <c r="I42" s="25" t="s">
        <v>77</v>
      </c>
      <c r="J42" s="25">
        <v>325</v>
      </c>
      <c r="K42" s="25">
        <v>86.8</v>
      </c>
      <c r="L42" s="25">
        <v>69.36</v>
      </c>
      <c r="M42" s="25">
        <v>69.36</v>
      </c>
      <c r="N42" s="25">
        <f>J42*0.2*0.8+K42*0.2</f>
        <v>69.36</v>
      </c>
      <c r="O42" s="25" t="s">
        <v>45</v>
      </c>
      <c r="P42" s="25"/>
      <c r="Q42" s="25"/>
      <c r="R42" s="25" t="s">
        <v>45</v>
      </c>
      <c r="S42" s="25"/>
      <c r="T42" s="25"/>
      <c r="U42" s="25" t="s">
        <v>45</v>
      </c>
      <c r="V42" s="25"/>
      <c r="W42" s="25"/>
      <c r="X42" s="25">
        <v>69.36</v>
      </c>
      <c r="Y42" s="25">
        <v>69.36</v>
      </c>
      <c r="Z42" s="25">
        <v>69.36</v>
      </c>
      <c r="AA42" s="25"/>
      <c r="AB42" s="25"/>
      <c r="AC42" s="25"/>
      <c r="AD42" s="15">
        <v>69.36</v>
      </c>
      <c r="AE42" s="15"/>
      <c r="AF42" s="15"/>
      <c r="AG42" s="15"/>
      <c r="AH42" s="48">
        <v>69.36</v>
      </c>
      <c r="AI42" s="15"/>
      <c r="AJ42" s="25" t="s">
        <v>253</v>
      </c>
      <c r="AK42" s="24" t="s">
        <v>60</v>
      </c>
      <c r="AL42" s="24" t="s">
        <v>59</v>
      </c>
      <c r="AM42" s="24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  <c r="IW42" s="26"/>
      <c r="IX42" s="26"/>
      <c r="IY42" s="26"/>
      <c r="IZ42" s="26"/>
      <c r="JA42" s="26"/>
      <c r="JB42" s="26"/>
      <c r="JC42" s="26"/>
      <c r="JD42" s="26"/>
      <c r="JE42" s="26"/>
      <c r="JF42" s="26"/>
    </row>
    <row r="43" spans="1:266" s="16" customFormat="1" x14ac:dyDescent="0.4">
      <c r="A43" s="24">
        <v>42</v>
      </c>
      <c r="B43" s="25" t="s">
        <v>37</v>
      </c>
      <c r="C43" s="25" t="s">
        <v>49</v>
      </c>
      <c r="D43" s="25">
        <v>20232145031</v>
      </c>
      <c r="E43" s="25" t="s">
        <v>586</v>
      </c>
      <c r="F43" s="25" t="s">
        <v>40</v>
      </c>
      <c r="G43" s="25" t="s">
        <v>51</v>
      </c>
      <c r="H43" s="25" t="s">
        <v>42</v>
      </c>
      <c r="I43" s="25" t="s">
        <v>77</v>
      </c>
      <c r="J43" s="25">
        <v>322</v>
      </c>
      <c r="K43" s="25">
        <v>88.18</v>
      </c>
      <c r="L43" s="25">
        <v>69.156000000000006</v>
      </c>
      <c r="M43" s="25">
        <v>69.16</v>
      </c>
      <c r="N43" s="25">
        <v>69.16</v>
      </c>
      <c r="O43" s="25" t="s">
        <v>45</v>
      </c>
      <c r="P43" s="25"/>
      <c r="Q43" s="25"/>
      <c r="R43" s="25" t="s">
        <v>45</v>
      </c>
      <c r="S43" s="25"/>
      <c r="T43" s="25"/>
      <c r="U43" s="25" t="s">
        <v>45</v>
      </c>
      <c r="V43" s="25"/>
      <c r="W43" s="25"/>
      <c r="X43" s="25">
        <v>69.156000000000006</v>
      </c>
      <c r="Y43" s="25">
        <v>69.16</v>
      </c>
      <c r="Z43" s="25">
        <v>69.16</v>
      </c>
      <c r="AA43" s="25"/>
      <c r="AB43" s="25"/>
      <c r="AC43" s="25"/>
      <c r="AD43" s="15">
        <v>69.16</v>
      </c>
      <c r="AE43" s="15"/>
      <c r="AF43" s="15"/>
      <c r="AG43" s="15"/>
      <c r="AH43" s="48">
        <v>69.16</v>
      </c>
      <c r="AI43" s="15"/>
      <c r="AJ43" s="25" t="s">
        <v>80</v>
      </c>
      <c r="AK43" s="24" t="s">
        <v>48</v>
      </c>
      <c r="AL43" s="24" t="s">
        <v>47</v>
      </c>
      <c r="AM43" s="24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  <c r="IW43" s="26"/>
      <c r="IX43" s="26"/>
      <c r="IY43" s="26"/>
      <c r="IZ43" s="26"/>
      <c r="JA43" s="26"/>
      <c r="JB43" s="26"/>
      <c r="JC43" s="26"/>
      <c r="JD43" s="26"/>
      <c r="JE43" s="26"/>
      <c r="JF43" s="26"/>
    </row>
    <row r="44" spans="1:266" s="16" customFormat="1" x14ac:dyDescent="0.4">
      <c r="A44" s="24">
        <v>43</v>
      </c>
      <c r="B44" s="25" t="s">
        <v>37</v>
      </c>
      <c r="C44" s="25" t="s">
        <v>49</v>
      </c>
      <c r="D44" s="25">
        <v>20232145039</v>
      </c>
      <c r="E44" s="25" t="s">
        <v>587</v>
      </c>
      <c r="F44" s="25" t="s">
        <v>40</v>
      </c>
      <c r="G44" s="25" t="s">
        <v>51</v>
      </c>
      <c r="H44" s="25" t="s">
        <v>42</v>
      </c>
      <c r="I44" s="25" t="s">
        <v>77</v>
      </c>
      <c r="J44" s="25">
        <v>318</v>
      </c>
      <c r="K44" s="25">
        <v>89.7</v>
      </c>
      <c r="L44" s="25">
        <f>(J44*0.2)*0.8+K44*0.2</f>
        <v>68.820000000000007</v>
      </c>
      <c r="M44" s="25">
        <v>68.819999999999993</v>
      </c>
      <c r="N44" s="25">
        <v>68.819999999999993</v>
      </c>
      <c r="O44" s="25" t="s">
        <v>45</v>
      </c>
      <c r="P44" s="25"/>
      <c r="Q44" s="25"/>
      <c r="R44" s="25" t="s">
        <v>45</v>
      </c>
      <c r="S44" s="25"/>
      <c r="T44" s="25"/>
      <c r="U44" s="25" t="s">
        <v>45</v>
      </c>
      <c r="V44" s="25"/>
      <c r="W44" s="25"/>
      <c r="X44" s="25">
        <v>68.819999999999993</v>
      </c>
      <c r="Y44" s="25">
        <v>68.819999999999993</v>
      </c>
      <c r="Z44" s="25">
        <v>68.819999999999993</v>
      </c>
      <c r="AA44" s="25"/>
      <c r="AB44" s="25"/>
      <c r="AC44" s="25"/>
      <c r="AD44" s="15">
        <v>68.819999999999993</v>
      </c>
      <c r="AE44" s="15"/>
      <c r="AF44" s="15"/>
      <c r="AG44" s="15"/>
      <c r="AH44" s="48">
        <v>68.819999999999993</v>
      </c>
      <c r="AI44" s="15"/>
      <c r="AJ44" s="25" t="s">
        <v>154</v>
      </c>
      <c r="AK44" s="24" t="s">
        <v>48</v>
      </c>
      <c r="AL44" s="24" t="s">
        <v>47</v>
      </c>
      <c r="AM44" s="24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  <c r="IW44" s="26"/>
      <c r="IX44" s="26"/>
      <c r="IY44" s="26"/>
      <c r="IZ44" s="26"/>
      <c r="JA44" s="26"/>
      <c r="JB44" s="26"/>
      <c r="JC44" s="26"/>
      <c r="JD44" s="26"/>
      <c r="JE44" s="26"/>
      <c r="JF44" s="26"/>
    </row>
    <row r="45" spans="1:266" s="16" customFormat="1" ht="13.5" customHeight="1" x14ac:dyDescent="0.4">
      <c r="A45" s="24">
        <v>44</v>
      </c>
      <c r="B45" s="28" t="s">
        <v>37</v>
      </c>
      <c r="C45" s="28" t="s">
        <v>115</v>
      </c>
      <c r="D45" s="28">
        <v>20232145018</v>
      </c>
      <c r="E45" s="28" t="s">
        <v>588</v>
      </c>
      <c r="F45" s="28" t="s">
        <v>66</v>
      </c>
      <c r="G45" s="28" t="s">
        <v>51</v>
      </c>
      <c r="H45" s="28" t="s">
        <v>42</v>
      </c>
      <c r="I45" s="28" t="s">
        <v>77</v>
      </c>
      <c r="J45" s="28">
        <v>318</v>
      </c>
      <c r="K45" s="28">
        <v>89.66</v>
      </c>
      <c r="L45" s="28">
        <v>68.811999999999998</v>
      </c>
      <c r="M45" s="28">
        <v>68.811999999999998</v>
      </c>
      <c r="N45" s="28">
        <v>68.811999999999998</v>
      </c>
      <c r="O45" s="28"/>
      <c r="P45" s="28"/>
      <c r="Q45" s="28"/>
      <c r="R45" s="28"/>
      <c r="S45" s="28"/>
      <c r="T45" s="28"/>
      <c r="U45" s="28"/>
      <c r="V45" s="28"/>
      <c r="W45" s="28"/>
      <c r="X45" s="28">
        <v>68.811999999999998</v>
      </c>
      <c r="Y45" s="28">
        <v>68.811999999999998</v>
      </c>
      <c r="Z45" s="28">
        <v>68.811999999999998</v>
      </c>
      <c r="AA45" s="28"/>
      <c r="AB45" s="28"/>
      <c r="AC45" s="28"/>
      <c r="AD45" s="15">
        <v>68.811999999999998</v>
      </c>
      <c r="AE45" s="15"/>
      <c r="AF45" s="15"/>
      <c r="AG45" s="15"/>
      <c r="AH45" s="48">
        <v>68.811999999999998</v>
      </c>
      <c r="AI45" s="15"/>
      <c r="AJ45" s="28" t="s">
        <v>338</v>
      </c>
      <c r="AK45" s="24" t="s">
        <v>120</v>
      </c>
      <c r="AL45" s="24" t="s">
        <v>121</v>
      </c>
      <c r="AM45" s="24"/>
    </row>
    <row r="46" spans="1:266" s="16" customFormat="1" x14ac:dyDescent="0.4">
      <c r="A46" s="24">
        <v>45</v>
      </c>
      <c r="B46" s="28" t="s">
        <v>37</v>
      </c>
      <c r="C46" s="28" t="s">
        <v>115</v>
      </c>
      <c r="D46" s="28">
        <v>20232145023</v>
      </c>
      <c r="E46" s="28" t="s">
        <v>589</v>
      </c>
      <c r="F46" s="28" t="s">
        <v>66</v>
      </c>
      <c r="G46" s="28" t="s">
        <v>51</v>
      </c>
      <c r="H46" s="28" t="s">
        <v>42</v>
      </c>
      <c r="I46" s="28" t="s">
        <v>77</v>
      </c>
      <c r="J46" s="28">
        <v>314</v>
      </c>
      <c r="K46" s="28">
        <v>91.64</v>
      </c>
      <c r="L46" s="28">
        <v>68.569999999999993</v>
      </c>
      <c r="M46" s="28">
        <v>68.569999999999993</v>
      </c>
      <c r="N46" s="28">
        <v>68.569999999999993</v>
      </c>
      <c r="O46" s="28"/>
      <c r="P46" s="28"/>
      <c r="Q46" s="28"/>
      <c r="R46" s="28"/>
      <c r="S46" s="28"/>
      <c r="T46" s="28"/>
      <c r="U46" s="28"/>
      <c r="V46" s="28"/>
      <c r="W46" s="28"/>
      <c r="X46" s="28">
        <v>68.569999999999993</v>
      </c>
      <c r="Y46" s="28">
        <v>68.569999999999993</v>
      </c>
      <c r="Z46" s="28">
        <v>68.569999999999993</v>
      </c>
      <c r="AA46" s="28"/>
      <c r="AB46" s="28"/>
      <c r="AC46" s="28"/>
      <c r="AD46" s="15">
        <v>68.567999999999998</v>
      </c>
      <c r="AE46" s="15"/>
      <c r="AF46" s="15"/>
      <c r="AG46" s="15"/>
      <c r="AH46" s="48">
        <v>68.567999999999998</v>
      </c>
      <c r="AI46" s="15"/>
      <c r="AJ46" s="28" t="s">
        <v>119</v>
      </c>
      <c r="AK46" s="24" t="s">
        <v>120</v>
      </c>
      <c r="AL46" s="24" t="s">
        <v>121</v>
      </c>
      <c r="AM46" s="24"/>
    </row>
    <row r="47" spans="1:266" x14ac:dyDescent="0.4">
      <c r="AD47" s="37"/>
    </row>
  </sheetData>
  <autoFilter ref="A1:JF46" xr:uid="{00000000-0009-0000-0000-000004000000}"/>
  <sortState xmlns:xlrd2="http://schemas.microsoft.com/office/spreadsheetml/2017/richdata2" ref="A2:JF46">
    <sortCondition descending="1" ref="AH2:AH46"/>
  </sortState>
  <phoneticPr fontId="1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20"/>
  <sheetViews>
    <sheetView workbookViewId="0">
      <selection activeCell="H18" sqref="H18"/>
    </sheetView>
  </sheetViews>
  <sheetFormatPr defaultColWidth="8.796875" defaultRowHeight="13.9" x14ac:dyDescent="0.4"/>
  <cols>
    <col min="4" max="4" width="15.796875" customWidth="1"/>
    <col min="7" max="7" width="14.796875" customWidth="1"/>
    <col min="8" max="8" width="32.6640625" style="4" customWidth="1"/>
  </cols>
  <sheetData>
    <row r="1" spans="1:31" ht="157.5" x14ac:dyDescent="0.4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590</v>
      </c>
      <c r="I1" s="6" t="s">
        <v>591</v>
      </c>
      <c r="J1" s="6" t="s">
        <v>592</v>
      </c>
      <c r="K1" s="6" t="s">
        <v>11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21</v>
      </c>
      <c r="V1" s="6" t="s">
        <v>22</v>
      </c>
      <c r="W1" s="6" t="s">
        <v>23</v>
      </c>
      <c r="X1" s="6" t="s">
        <v>24</v>
      </c>
      <c r="Y1" s="6" t="s">
        <v>25</v>
      </c>
      <c r="Z1" s="6" t="s">
        <v>26</v>
      </c>
      <c r="AA1" s="8" t="s">
        <v>27</v>
      </c>
      <c r="AB1" s="8" t="s">
        <v>28</v>
      </c>
      <c r="AC1" s="9" t="s">
        <v>34</v>
      </c>
      <c r="AD1" s="10" t="s">
        <v>593</v>
      </c>
      <c r="AE1" s="11" t="s">
        <v>36</v>
      </c>
    </row>
    <row r="2" spans="1:31" s="1" customFormat="1" ht="15.75" x14ac:dyDescent="0.4">
      <c r="A2" s="1">
        <v>1</v>
      </c>
      <c r="B2" s="1" t="s">
        <v>37</v>
      </c>
      <c r="C2" s="1" t="s">
        <v>594</v>
      </c>
      <c r="D2" s="1">
        <v>20231145018</v>
      </c>
      <c r="E2" s="1" t="s">
        <v>595</v>
      </c>
      <c r="F2" s="1" t="s">
        <v>596</v>
      </c>
      <c r="G2" s="1" t="s">
        <v>51</v>
      </c>
      <c r="H2" s="1" t="s">
        <v>597</v>
      </c>
      <c r="I2" s="1">
        <v>13</v>
      </c>
      <c r="J2" s="1">
        <v>13</v>
      </c>
      <c r="K2" s="1">
        <v>27.53</v>
      </c>
      <c r="L2" s="1">
        <v>27.53</v>
      </c>
      <c r="M2" s="1">
        <v>27.53</v>
      </c>
      <c r="N2" s="1">
        <v>78</v>
      </c>
      <c r="O2" s="1">
        <v>90</v>
      </c>
      <c r="P2" s="1">
        <v>90</v>
      </c>
      <c r="Q2" s="1">
        <v>0</v>
      </c>
      <c r="R2" s="1">
        <v>0</v>
      </c>
      <c r="S2" s="1">
        <v>0</v>
      </c>
      <c r="T2" s="1">
        <v>4</v>
      </c>
      <c r="U2" s="1">
        <v>4</v>
      </c>
      <c r="V2" s="1">
        <v>4</v>
      </c>
      <c r="W2" s="1">
        <v>90.53</v>
      </c>
      <c r="X2" s="1">
        <v>90.53</v>
      </c>
      <c r="Y2" s="1">
        <v>90.53</v>
      </c>
      <c r="Z2" s="1" t="s">
        <v>598</v>
      </c>
      <c r="AD2" s="1" t="s">
        <v>599</v>
      </c>
      <c r="AE2" s="1" t="s">
        <v>599</v>
      </c>
    </row>
    <row r="3" spans="1:31" s="1" customFormat="1" ht="15.75" x14ac:dyDescent="0.4">
      <c r="A3" s="1">
        <v>2</v>
      </c>
      <c r="B3" s="1" t="s">
        <v>37</v>
      </c>
      <c r="C3" s="1" t="s">
        <v>594</v>
      </c>
      <c r="D3" s="1">
        <v>20231145019</v>
      </c>
      <c r="E3" s="1" t="s">
        <v>600</v>
      </c>
      <c r="F3" s="1" t="s">
        <v>601</v>
      </c>
      <c r="G3" s="1" t="s">
        <v>51</v>
      </c>
      <c r="H3" s="1" t="s">
        <v>602</v>
      </c>
      <c r="I3" s="1">
        <v>7</v>
      </c>
      <c r="J3" s="1">
        <v>7</v>
      </c>
      <c r="K3" s="1">
        <v>26.24</v>
      </c>
      <c r="L3" s="1">
        <v>26.24</v>
      </c>
      <c r="M3" s="1">
        <v>26.24</v>
      </c>
      <c r="N3" s="1">
        <v>162</v>
      </c>
      <c r="O3" s="1">
        <v>162</v>
      </c>
      <c r="P3" s="1">
        <v>162</v>
      </c>
      <c r="Q3" s="1">
        <v>0</v>
      </c>
      <c r="R3" s="1">
        <v>0</v>
      </c>
      <c r="S3" s="1">
        <v>0</v>
      </c>
      <c r="T3" s="1">
        <v>12</v>
      </c>
      <c r="U3" s="1">
        <v>12</v>
      </c>
      <c r="V3" s="1">
        <v>12</v>
      </c>
      <c r="W3" s="1">
        <v>83.24</v>
      </c>
      <c r="X3" s="1">
        <v>83.24</v>
      </c>
      <c r="Y3" s="1">
        <v>83.24</v>
      </c>
      <c r="Z3" s="1" t="s">
        <v>598</v>
      </c>
      <c r="AD3" s="1" t="s">
        <v>599</v>
      </c>
      <c r="AE3" s="1" t="s">
        <v>599</v>
      </c>
    </row>
    <row r="4" spans="1:31" s="1" customFormat="1" ht="15" x14ac:dyDescent="0.4">
      <c r="A4" s="1">
        <v>3</v>
      </c>
      <c r="B4" s="1" t="s">
        <v>37</v>
      </c>
      <c r="C4" s="1" t="s">
        <v>594</v>
      </c>
      <c r="D4" s="1">
        <v>20231190001</v>
      </c>
      <c r="E4" s="1" t="s">
        <v>603</v>
      </c>
      <c r="F4" s="1" t="s">
        <v>604</v>
      </c>
      <c r="G4" s="1" t="s">
        <v>76</v>
      </c>
      <c r="H4" s="1" t="s">
        <v>605</v>
      </c>
      <c r="I4" s="1">
        <v>5</v>
      </c>
      <c r="J4" s="1">
        <v>5</v>
      </c>
      <c r="K4" s="1">
        <v>26.29</v>
      </c>
      <c r="L4" s="1">
        <v>26.29</v>
      </c>
      <c r="M4" s="1">
        <v>26.29</v>
      </c>
      <c r="N4" s="1">
        <v>48</v>
      </c>
      <c r="O4" s="1">
        <v>48</v>
      </c>
      <c r="P4" s="1">
        <v>48</v>
      </c>
      <c r="Q4" s="1">
        <v>0</v>
      </c>
      <c r="R4" s="1">
        <v>0</v>
      </c>
      <c r="S4" s="1">
        <v>0</v>
      </c>
      <c r="T4" s="1">
        <v>4</v>
      </c>
      <c r="U4" s="1">
        <v>4</v>
      </c>
      <c r="V4" s="1">
        <v>4</v>
      </c>
      <c r="W4" s="1">
        <v>81.290000000000006</v>
      </c>
      <c r="X4" s="1">
        <v>81.290000000000006</v>
      </c>
      <c r="Y4" s="1">
        <v>81.290000000000006</v>
      </c>
      <c r="Z4" s="1" t="s">
        <v>598</v>
      </c>
      <c r="AD4" s="1" t="s">
        <v>599</v>
      </c>
      <c r="AE4" s="1" t="s">
        <v>599</v>
      </c>
    </row>
    <row r="5" spans="1:31" s="1" customFormat="1" ht="15.75" x14ac:dyDescent="0.4">
      <c r="A5" s="1">
        <v>4</v>
      </c>
      <c r="B5" s="1" t="s">
        <v>37</v>
      </c>
      <c r="C5" s="1" t="s">
        <v>594</v>
      </c>
      <c r="D5" s="1">
        <v>20231145013</v>
      </c>
      <c r="E5" s="1" t="s">
        <v>606</v>
      </c>
      <c r="F5" s="1" t="s">
        <v>601</v>
      </c>
      <c r="G5" s="1" t="s">
        <v>51</v>
      </c>
      <c r="H5" s="1" t="s">
        <v>607</v>
      </c>
      <c r="I5" s="1">
        <v>3</v>
      </c>
      <c r="J5" s="1">
        <v>3</v>
      </c>
      <c r="K5" s="1">
        <v>25.91</v>
      </c>
      <c r="L5" s="1">
        <v>25.91</v>
      </c>
      <c r="M5" s="1">
        <v>25.91</v>
      </c>
      <c r="N5" s="1">
        <v>30</v>
      </c>
      <c r="O5" s="1">
        <v>30</v>
      </c>
      <c r="P5" s="1">
        <v>30</v>
      </c>
      <c r="Q5" s="1">
        <v>0</v>
      </c>
      <c r="R5" s="1">
        <v>0</v>
      </c>
      <c r="S5" s="1">
        <v>0</v>
      </c>
      <c r="T5" s="1">
        <v>40</v>
      </c>
      <c r="U5" s="1">
        <v>40</v>
      </c>
      <c r="V5" s="1">
        <v>40</v>
      </c>
      <c r="W5" s="1">
        <v>78.91</v>
      </c>
      <c r="X5" s="1">
        <v>78.91</v>
      </c>
      <c r="Y5" s="1">
        <v>78.91</v>
      </c>
      <c r="Z5" s="1" t="s">
        <v>598</v>
      </c>
      <c r="AD5" s="1" t="s">
        <v>599</v>
      </c>
      <c r="AE5" s="1" t="s">
        <v>599</v>
      </c>
    </row>
    <row r="6" spans="1:31" s="2" customFormat="1" ht="15.75" x14ac:dyDescent="0.4">
      <c r="A6" s="2">
        <v>5</v>
      </c>
      <c r="B6" s="2" t="s">
        <v>37</v>
      </c>
      <c r="C6" s="2" t="s">
        <v>594</v>
      </c>
      <c r="D6" s="2">
        <v>20231145009</v>
      </c>
      <c r="E6" s="2" t="s">
        <v>608</v>
      </c>
      <c r="F6" s="2" t="s">
        <v>596</v>
      </c>
      <c r="G6" s="2" t="s">
        <v>51</v>
      </c>
      <c r="H6" s="2" t="s">
        <v>609</v>
      </c>
      <c r="I6" s="2">
        <v>11</v>
      </c>
      <c r="J6" s="2">
        <v>11</v>
      </c>
      <c r="K6" s="2">
        <v>25.56</v>
      </c>
      <c r="L6" s="2">
        <v>25.56</v>
      </c>
      <c r="M6" s="2">
        <v>25.56</v>
      </c>
      <c r="N6" s="2">
        <v>42</v>
      </c>
      <c r="O6" s="2">
        <v>36</v>
      </c>
      <c r="P6" s="2">
        <v>36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78.56</v>
      </c>
      <c r="X6" s="2">
        <v>72.56</v>
      </c>
      <c r="Y6" s="2">
        <v>72.56</v>
      </c>
      <c r="AA6" s="2" t="s">
        <v>610</v>
      </c>
      <c r="AD6" s="2" t="s">
        <v>599</v>
      </c>
      <c r="AE6" s="2" t="s">
        <v>599</v>
      </c>
    </row>
    <row r="7" spans="1:31" s="2" customFormat="1" ht="15.75" x14ac:dyDescent="0.4">
      <c r="A7" s="2">
        <v>6</v>
      </c>
      <c r="B7" s="2" t="s">
        <v>37</v>
      </c>
      <c r="C7" s="2" t="s">
        <v>594</v>
      </c>
      <c r="D7" s="2">
        <v>20231145006</v>
      </c>
      <c r="E7" s="2" t="s">
        <v>611</v>
      </c>
      <c r="F7" s="2" t="s">
        <v>601</v>
      </c>
      <c r="G7" s="2" t="s">
        <v>51</v>
      </c>
      <c r="H7" s="2" t="s">
        <v>612</v>
      </c>
      <c r="I7" s="2">
        <v>8</v>
      </c>
      <c r="J7" s="2">
        <v>8</v>
      </c>
      <c r="K7" s="2">
        <v>27.33</v>
      </c>
      <c r="L7" s="2">
        <v>27.33</v>
      </c>
      <c r="M7" s="2">
        <v>27.33</v>
      </c>
      <c r="N7" s="2">
        <v>24</v>
      </c>
      <c r="O7" s="2">
        <v>24</v>
      </c>
      <c r="P7" s="2">
        <v>24</v>
      </c>
      <c r="Q7" s="2">
        <v>0</v>
      </c>
      <c r="R7" s="2">
        <v>0</v>
      </c>
      <c r="S7" s="2">
        <v>0</v>
      </c>
      <c r="T7" s="2">
        <v>8</v>
      </c>
      <c r="U7" s="2">
        <v>8</v>
      </c>
      <c r="V7" s="2">
        <v>8</v>
      </c>
      <c r="W7" s="2">
        <v>67.33</v>
      </c>
      <c r="X7" s="2">
        <v>67.33</v>
      </c>
      <c r="Y7" s="2">
        <v>67.33</v>
      </c>
      <c r="AD7" s="2" t="s">
        <v>599</v>
      </c>
      <c r="AE7" s="2" t="s">
        <v>599</v>
      </c>
    </row>
    <row r="8" spans="1:31" s="2" customFormat="1" ht="15.75" x14ac:dyDescent="0.4">
      <c r="A8" s="2">
        <v>7</v>
      </c>
      <c r="B8" s="2" t="s">
        <v>37</v>
      </c>
      <c r="C8" s="2" t="s">
        <v>594</v>
      </c>
      <c r="D8" s="2">
        <v>20231145004</v>
      </c>
      <c r="E8" s="2" t="s">
        <v>613</v>
      </c>
      <c r="F8" s="2" t="s">
        <v>596</v>
      </c>
      <c r="G8" s="2" t="s">
        <v>51</v>
      </c>
      <c r="H8" s="2">
        <v>0</v>
      </c>
      <c r="I8" s="2">
        <v>0</v>
      </c>
      <c r="J8" s="2">
        <v>0</v>
      </c>
      <c r="K8" s="2">
        <v>24.92</v>
      </c>
      <c r="L8" s="2">
        <v>24.92</v>
      </c>
      <c r="M8" s="2">
        <v>24.92</v>
      </c>
      <c r="N8" s="2">
        <v>33</v>
      </c>
      <c r="O8" s="2">
        <v>33</v>
      </c>
      <c r="P8" s="2">
        <v>33</v>
      </c>
      <c r="Q8" s="2">
        <v>0</v>
      </c>
      <c r="R8" s="2">
        <v>0</v>
      </c>
      <c r="S8" s="2">
        <v>0</v>
      </c>
      <c r="T8" s="2">
        <v>8</v>
      </c>
      <c r="U8" s="2">
        <v>8</v>
      </c>
      <c r="V8" s="2">
        <v>8</v>
      </c>
      <c r="W8" s="2">
        <v>65.92</v>
      </c>
      <c r="X8" s="2">
        <v>65.92</v>
      </c>
      <c r="Y8" s="2">
        <v>65.92</v>
      </c>
      <c r="AD8" s="2" t="s">
        <v>599</v>
      </c>
      <c r="AE8" s="2" t="s">
        <v>599</v>
      </c>
    </row>
    <row r="9" spans="1:31" s="2" customFormat="1" ht="15.75" x14ac:dyDescent="0.4">
      <c r="A9" s="2">
        <v>8</v>
      </c>
      <c r="B9" s="2" t="s">
        <v>37</v>
      </c>
      <c r="C9" s="2" t="s">
        <v>594</v>
      </c>
      <c r="D9" s="2">
        <v>20231145005</v>
      </c>
      <c r="E9" s="2" t="s">
        <v>614</v>
      </c>
      <c r="F9" s="2" t="s">
        <v>596</v>
      </c>
      <c r="G9" s="2" t="s">
        <v>51</v>
      </c>
      <c r="H9" s="2" t="s">
        <v>615</v>
      </c>
      <c r="I9" s="2">
        <v>2</v>
      </c>
      <c r="J9" s="2">
        <v>2</v>
      </c>
      <c r="K9" s="2">
        <v>25.85</v>
      </c>
      <c r="L9" s="2">
        <v>25.85</v>
      </c>
      <c r="M9" s="2">
        <v>25.85</v>
      </c>
      <c r="N9" s="2">
        <v>37</v>
      </c>
      <c r="O9" s="2">
        <v>37</v>
      </c>
      <c r="P9" s="2">
        <v>37</v>
      </c>
      <c r="Q9" s="2">
        <v>0</v>
      </c>
      <c r="R9" s="2">
        <v>0</v>
      </c>
      <c r="S9" s="2">
        <v>0</v>
      </c>
      <c r="T9" s="2">
        <v>8</v>
      </c>
      <c r="U9" s="2">
        <v>0</v>
      </c>
      <c r="V9" s="2">
        <v>0</v>
      </c>
      <c r="W9" s="2">
        <v>72.849999999999994</v>
      </c>
      <c r="X9" s="2">
        <v>64.849999999999994</v>
      </c>
      <c r="Y9" s="2">
        <v>64.849999999999994</v>
      </c>
      <c r="AA9" s="2" t="s">
        <v>616</v>
      </c>
      <c r="AD9" s="2" t="s">
        <v>599</v>
      </c>
      <c r="AE9" s="2" t="s">
        <v>599</v>
      </c>
    </row>
    <row r="10" spans="1:31" s="2" customFormat="1" ht="15.75" x14ac:dyDescent="0.4">
      <c r="A10" s="2">
        <v>9</v>
      </c>
      <c r="B10" s="2" t="s">
        <v>37</v>
      </c>
      <c r="C10" s="2" t="s">
        <v>594</v>
      </c>
      <c r="D10" s="2">
        <v>20231145015</v>
      </c>
      <c r="E10" s="2" t="s">
        <v>617</v>
      </c>
      <c r="F10" s="2" t="s">
        <v>596</v>
      </c>
      <c r="G10" s="2" t="s">
        <v>51</v>
      </c>
      <c r="H10" s="2" t="s">
        <v>618</v>
      </c>
      <c r="I10" s="2">
        <v>5</v>
      </c>
      <c r="J10" s="2">
        <v>5</v>
      </c>
      <c r="K10" s="2">
        <v>26.43</v>
      </c>
      <c r="L10" s="2">
        <v>26.43</v>
      </c>
      <c r="M10" s="2">
        <v>26.43</v>
      </c>
      <c r="N10" s="2">
        <v>30</v>
      </c>
      <c r="O10" s="2">
        <v>30</v>
      </c>
      <c r="P10" s="2">
        <v>30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61.43</v>
      </c>
      <c r="X10" s="2">
        <v>61.43</v>
      </c>
      <c r="Y10" s="2">
        <v>61.43</v>
      </c>
      <c r="AD10" s="2" t="s">
        <v>599</v>
      </c>
      <c r="AE10" s="2" t="s">
        <v>599</v>
      </c>
    </row>
    <row r="11" spans="1:31" s="3" customFormat="1" ht="15.75" x14ac:dyDescent="0.4">
      <c r="A11" s="3">
        <v>10</v>
      </c>
      <c r="B11" s="3" t="s">
        <v>37</v>
      </c>
      <c r="C11" s="3" t="s">
        <v>594</v>
      </c>
      <c r="D11" s="3">
        <v>20231145003</v>
      </c>
      <c r="E11" s="3" t="s">
        <v>619</v>
      </c>
      <c r="F11" s="3" t="s">
        <v>596</v>
      </c>
      <c r="G11" s="3" t="s">
        <v>51</v>
      </c>
      <c r="H11" s="3" t="s">
        <v>620</v>
      </c>
      <c r="I11" s="3">
        <v>11</v>
      </c>
      <c r="J11" s="3">
        <v>11</v>
      </c>
      <c r="K11" s="3">
        <v>25.22</v>
      </c>
      <c r="L11" s="3">
        <v>25.22</v>
      </c>
      <c r="M11" s="3">
        <v>25.22</v>
      </c>
      <c r="N11" s="3">
        <v>18</v>
      </c>
      <c r="O11" s="3">
        <v>18</v>
      </c>
      <c r="P11" s="3">
        <v>18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54.22</v>
      </c>
      <c r="X11" s="3">
        <v>54.22</v>
      </c>
      <c r="Y11" s="3">
        <v>54.22</v>
      </c>
      <c r="AD11" s="3" t="s">
        <v>599</v>
      </c>
      <c r="AE11" s="3" t="s">
        <v>599</v>
      </c>
    </row>
    <row r="12" spans="1:31" s="3" customFormat="1" ht="15.75" x14ac:dyDescent="0.4">
      <c r="A12" s="3">
        <v>11</v>
      </c>
      <c r="B12" s="3" t="s">
        <v>37</v>
      </c>
      <c r="C12" s="3" t="s">
        <v>594</v>
      </c>
      <c r="D12" s="3">
        <v>20231145010</v>
      </c>
      <c r="E12" s="3" t="s">
        <v>621</v>
      </c>
      <c r="F12" s="3" t="s">
        <v>596</v>
      </c>
      <c r="G12" s="3" t="s">
        <v>51</v>
      </c>
      <c r="H12" s="3" t="s">
        <v>622</v>
      </c>
      <c r="I12" s="3">
        <v>2</v>
      </c>
      <c r="J12" s="3">
        <v>2</v>
      </c>
      <c r="K12" s="3">
        <v>25.9</v>
      </c>
      <c r="L12" s="3">
        <v>25.9</v>
      </c>
      <c r="M12" s="3">
        <v>25.9</v>
      </c>
      <c r="N12" s="3">
        <v>21</v>
      </c>
      <c r="O12" s="3">
        <v>7</v>
      </c>
      <c r="P12" s="3">
        <v>7</v>
      </c>
      <c r="Q12" s="3">
        <v>0</v>
      </c>
      <c r="R12" s="3">
        <v>0</v>
      </c>
      <c r="S12" s="3">
        <v>0</v>
      </c>
      <c r="T12" s="3">
        <v>8</v>
      </c>
      <c r="U12" s="3">
        <v>8</v>
      </c>
      <c r="V12" s="3">
        <v>8</v>
      </c>
      <c r="W12" s="3">
        <v>56.9</v>
      </c>
      <c r="X12" s="3">
        <v>42.9</v>
      </c>
      <c r="Y12" s="3">
        <v>42.9</v>
      </c>
      <c r="AD12" s="3" t="s">
        <v>599</v>
      </c>
      <c r="AE12" s="3" t="s">
        <v>599</v>
      </c>
    </row>
    <row r="13" spans="1:31" s="3" customFormat="1" ht="15.75" x14ac:dyDescent="0.4">
      <c r="A13" s="3">
        <v>12</v>
      </c>
      <c r="B13" s="3" t="s">
        <v>37</v>
      </c>
      <c r="C13" s="3" t="s">
        <v>594</v>
      </c>
      <c r="D13" s="3">
        <v>20231145007</v>
      </c>
      <c r="E13" s="3" t="s">
        <v>623</v>
      </c>
      <c r="F13" s="3" t="s">
        <v>601</v>
      </c>
      <c r="G13" s="3" t="s">
        <v>51</v>
      </c>
      <c r="H13" s="3" t="s">
        <v>624</v>
      </c>
      <c r="I13" s="3">
        <v>5</v>
      </c>
      <c r="J13" s="3">
        <v>5</v>
      </c>
      <c r="K13" s="3">
        <v>26.55</v>
      </c>
      <c r="L13" s="3">
        <v>26.55</v>
      </c>
      <c r="M13" s="3">
        <v>26.55</v>
      </c>
      <c r="N13" s="3">
        <v>60</v>
      </c>
      <c r="O13" s="3">
        <v>0</v>
      </c>
      <c r="P13" s="3">
        <v>0</v>
      </c>
      <c r="Q13" s="3">
        <v>2</v>
      </c>
      <c r="R13" s="3">
        <v>2</v>
      </c>
      <c r="S13" s="3">
        <v>2</v>
      </c>
      <c r="T13" s="3">
        <v>8</v>
      </c>
      <c r="U13" s="3">
        <v>8</v>
      </c>
      <c r="V13" s="3">
        <v>8</v>
      </c>
      <c r="W13" s="3">
        <v>81.55</v>
      </c>
      <c r="X13" s="3">
        <v>41.55</v>
      </c>
      <c r="Y13" s="3">
        <v>41.55</v>
      </c>
      <c r="AA13" s="3" t="s">
        <v>625</v>
      </c>
      <c r="AD13" s="3" t="s">
        <v>599</v>
      </c>
      <c r="AE13" s="3" t="s">
        <v>599</v>
      </c>
    </row>
    <row r="14" spans="1:31" s="3" customFormat="1" ht="15.75" x14ac:dyDescent="0.4">
      <c r="A14" s="3">
        <v>13</v>
      </c>
      <c r="B14" s="3" t="s">
        <v>37</v>
      </c>
      <c r="C14" s="3" t="s">
        <v>594</v>
      </c>
      <c r="D14" s="3">
        <v>20231145012</v>
      </c>
      <c r="E14" s="3" t="s">
        <v>626</v>
      </c>
      <c r="F14" s="3" t="s">
        <v>601</v>
      </c>
      <c r="G14" s="3" t="s">
        <v>51</v>
      </c>
      <c r="H14" s="3" t="s">
        <v>627</v>
      </c>
      <c r="I14" s="3">
        <v>4</v>
      </c>
      <c r="J14" s="3">
        <v>4</v>
      </c>
      <c r="K14" s="3">
        <v>25.23</v>
      </c>
      <c r="L14" s="3">
        <v>25.23</v>
      </c>
      <c r="M14" s="3">
        <v>25.23</v>
      </c>
      <c r="N14" s="3">
        <v>12</v>
      </c>
      <c r="O14" s="3">
        <v>12</v>
      </c>
      <c r="P14" s="3">
        <v>12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71.23</v>
      </c>
      <c r="X14" s="3">
        <v>41.23</v>
      </c>
      <c r="Y14" s="3">
        <v>41.23</v>
      </c>
      <c r="AD14" s="3" t="s">
        <v>599</v>
      </c>
      <c r="AE14" s="3" t="s">
        <v>599</v>
      </c>
    </row>
    <row r="15" spans="1:31" s="3" customFormat="1" ht="15.75" x14ac:dyDescent="0.4">
      <c r="A15" s="3">
        <v>14</v>
      </c>
      <c r="B15" s="3" t="s">
        <v>37</v>
      </c>
      <c r="C15" s="3" t="s">
        <v>594</v>
      </c>
      <c r="D15" s="3">
        <v>20231145014</v>
      </c>
      <c r="E15" s="3" t="s">
        <v>628</v>
      </c>
      <c r="F15" s="3" t="s">
        <v>596</v>
      </c>
      <c r="G15" s="3" t="s">
        <v>51</v>
      </c>
      <c r="H15" s="3" t="s">
        <v>629</v>
      </c>
      <c r="I15" s="3">
        <v>4</v>
      </c>
      <c r="J15" s="3">
        <v>4</v>
      </c>
      <c r="K15" s="3">
        <v>25.82</v>
      </c>
      <c r="L15" s="3">
        <v>25.82</v>
      </c>
      <c r="M15" s="3">
        <v>25.82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8</v>
      </c>
      <c r="U15" s="3">
        <v>8</v>
      </c>
      <c r="V15" s="3">
        <v>8</v>
      </c>
      <c r="W15" s="3">
        <v>37.82</v>
      </c>
      <c r="X15" s="3">
        <v>37.82</v>
      </c>
      <c r="Y15" s="3">
        <v>37.82</v>
      </c>
      <c r="AA15" s="3" t="s">
        <v>625</v>
      </c>
      <c r="AD15" s="3" t="s">
        <v>599</v>
      </c>
      <c r="AE15" s="3" t="s">
        <v>599</v>
      </c>
    </row>
    <row r="16" spans="1:31" s="3" customFormat="1" ht="15.75" x14ac:dyDescent="0.4">
      <c r="A16" s="3">
        <v>15</v>
      </c>
      <c r="B16" s="3" t="s">
        <v>37</v>
      </c>
      <c r="C16" s="3" t="s">
        <v>594</v>
      </c>
      <c r="D16" s="3">
        <v>20231145011</v>
      </c>
      <c r="E16" s="3" t="s">
        <v>630</v>
      </c>
      <c r="F16" s="3" t="s">
        <v>596</v>
      </c>
      <c r="G16" s="3" t="s">
        <v>51</v>
      </c>
      <c r="H16" s="3" t="s">
        <v>631</v>
      </c>
      <c r="I16" s="3">
        <v>4</v>
      </c>
      <c r="J16" s="3">
        <v>4</v>
      </c>
      <c r="K16" s="3">
        <v>25.22</v>
      </c>
      <c r="L16" s="3">
        <v>25.22</v>
      </c>
      <c r="M16" s="3">
        <v>25.22</v>
      </c>
      <c r="N16" s="3">
        <v>0</v>
      </c>
      <c r="O16" s="3">
        <v>0</v>
      </c>
      <c r="P16" s="3">
        <v>0</v>
      </c>
      <c r="Q16" s="3">
        <v>4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33.22</v>
      </c>
      <c r="X16" s="3">
        <v>29.22</v>
      </c>
      <c r="Y16" s="3">
        <v>29.22</v>
      </c>
      <c r="AA16" s="3" t="s">
        <v>610</v>
      </c>
      <c r="AD16" s="3" t="s">
        <v>599</v>
      </c>
      <c r="AE16" s="3" t="s">
        <v>599</v>
      </c>
    </row>
    <row r="17" spans="1:31" s="3" customFormat="1" ht="15.75" x14ac:dyDescent="0.4">
      <c r="A17" s="3">
        <v>16</v>
      </c>
      <c r="B17" s="3" t="s">
        <v>37</v>
      </c>
      <c r="C17" s="3" t="s">
        <v>594</v>
      </c>
      <c r="D17" s="3">
        <v>20231145001</v>
      </c>
      <c r="E17" s="3" t="s">
        <v>632</v>
      </c>
      <c r="F17" s="3" t="s">
        <v>596</v>
      </c>
      <c r="G17" s="3" t="s">
        <v>51</v>
      </c>
      <c r="H17" s="3" t="s">
        <v>633</v>
      </c>
      <c r="I17" s="3">
        <v>1</v>
      </c>
      <c r="J17" s="3">
        <v>1</v>
      </c>
      <c r="K17" s="3">
        <v>25.76</v>
      </c>
      <c r="L17" s="3">
        <v>25.76</v>
      </c>
      <c r="M17" s="3">
        <v>25.76</v>
      </c>
      <c r="N17" s="3">
        <v>7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33.76</v>
      </c>
      <c r="X17" s="3">
        <v>26.76</v>
      </c>
      <c r="Y17" s="3">
        <v>26.76</v>
      </c>
      <c r="AD17" s="3" t="s">
        <v>599</v>
      </c>
      <c r="AE17" s="3" t="s">
        <v>599</v>
      </c>
    </row>
    <row r="18" spans="1:31" s="3" customFormat="1" ht="15.75" x14ac:dyDescent="0.4">
      <c r="A18" s="3">
        <v>17</v>
      </c>
      <c r="B18" s="3" t="s">
        <v>37</v>
      </c>
      <c r="C18" s="3" t="s">
        <v>594</v>
      </c>
      <c r="D18" s="3">
        <v>20231145017</v>
      </c>
      <c r="E18" s="3" t="s">
        <v>634</v>
      </c>
      <c r="F18" s="3" t="s">
        <v>596</v>
      </c>
      <c r="G18" s="3" t="s">
        <v>51</v>
      </c>
      <c r="H18" s="3">
        <v>0</v>
      </c>
      <c r="I18" s="3">
        <v>0</v>
      </c>
      <c r="J18" s="3">
        <v>0</v>
      </c>
      <c r="K18" s="3">
        <v>26.36</v>
      </c>
      <c r="L18" s="3">
        <v>26.36</v>
      </c>
      <c r="M18" s="3">
        <v>26.36</v>
      </c>
      <c r="N18" s="3">
        <v>14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40.36</v>
      </c>
      <c r="X18" s="3">
        <v>26.36</v>
      </c>
      <c r="Y18" s="3">
        <v>26.36</v>
      </c>
      <c r="AA18" s="3" t="s">
        <v>635</v>
      </c>
      <c r="AD18" s="3" t="s">
        <v>599</v>
      </c>
      <c r="AE18" s="3" t="s">
        <v>599</v>
      </c>
    </row>
    <row r="19" spans="1:31" s="3" customFormat="1" ht="15.75" x14ac:dyDescent="0.4">
      <c r="A19" s="3">
        <v>18</v>
      </c>
      <c r="B19" s="3" t="s">
        <v>37</v>
      </c>
      <c r="C19" s="3" t="s">
        <v>594</v>
      </c>
      <c r="D19" s="3">
        <v>20231145002</v>
      </c>
      <c r="E19" s="3" t="s">
        <v>636</v>
      </c>
      <c r="F19" s="3" t="s">
        <v>601</v>
      </c>
      <c r="G19" s="3" t="s">
        <v>51</v>
      </c>
      <c r="H19" s="3">
        <v>0</v>
      </c>
      <c r="I19" s="3">
        <v>0</v>
      </c>
      <c r="J19" s="3">
        <v>0</v>
      </c>
      <c r="K19" s="3">
        <v>24.95</v>
      </c>
      <c r="L19" s="3">
        <v>24.95</v>
      </c>
      <c r="M19" s="3">
        <v>24.95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24.95</v>
      </c>
      <c r="X19" s="3">
        <v>24.95</v>
      </c>
      <c r="Y19" s="3">
        <v>24.95</v>
      </c>
      <c r="AD19" s="3" t="s">
        <v>599</v>
      </c>
      <c r="AE19" s="3" t="s">
        <v>599</v>
      </c>
    </row>
    <row r="20" spans="1:31" x14ac:dyDescent="0.4">
      <c r="H20"/>
    </row>
  </sheetData>
  <autoFilter ref="A1:AE19" xr:uid="{00000000-0009-0000-0000-000005000000}"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推免</vt:lpstr>
      <vt:lpstr>微生物</vt:lpstr>
      <vt:lpstr>食品加工与安全</vt:lpstr>
      <vt:lpstr>食品工程</vt:lpstr>
      <vt:lpstr>食品科学与安全</vt:lpstr>
      <vt:lpstr>博士生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qiantong</dc:creator>
  <cp:lastModifiedBy>倩彤 钟</cp:lastModifiedBy>
  <dcterms:created xsi:type="dcterms:W3CDTF">2015-06-05T18:19:00Z</dcterms:created>
  <dcterms:modified xsi:type="dcterms:W3CDTF">2023-09-26T07:38:06Z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75512E3912E444C8ACF0E0D0DCCDCFFD_13</vt:lpwstr>
  </property>
  <property fmtid="{D5CDD505-2E9C-101B-9397-08002B2CF9AE}" pid="3" name="KSOProductBuildVer">
    <vt:lpwstr>2052-11.1.0.14309</vt:lpwstr>
  </property>
</Properties>
</file>